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4395" activeTab="0"/>
  </bookViews>
  <sheets>
    <sheet name="COMISION DEL SERVICIO" sheetId="1" r:id="rId1"/>
    <sheet name="CAMBIO DE DESTINO" sheetId="2" r:id="rId2"/>
    <sheet name="MTTO. VEHICULOS" sheetId="3" r:id="rId3"/>
    <sheet name="MTTO. INFRAESTRUCTURA" sheetId="4" r:id="rId4"/>
    <sheet name="SEBAS" sheetId="5" r:id="rId5"/>
    <sheet name="MEDICAMENTOS" sheetId="6" r:id="rId6"/>
    <sheet name="GAFU" sheetId="7" r:id="rId7"/>
    <sheet name="C-III" sheetId="8" r:id="rId8"/>
    <sheet name="ALIMENTACION Y SOCORRO" sheetId="9" r:id="rId9"/>
  </sheets>
  <definedNames>
    <definedName name="_Toc288209332" localSheetId="6">'GAFU'!$K$8</definedName>
    <definedName name="_Toc326566928" localSheetId="1">'CAMBIO DE DESTINO'!$K$7</definedName>
    <definedName name="_Toc326566928" localSheetId="0">'COMISION DEL SERVICIO'!$K$7</definedName>
    <definedName name="_Toc326566928" localSheetId="5">'MEDICAMENTOS'!$K$7</definedName>
    <definedName name="_Toc326566928" localSheetId="4">'SEBAS'!$K$7</definedName>
    <definedName name="_xlnm.Print_Area" localSheetId="8">'ALIMENTACION Y SOCORRO'!$A$1:$I$60</definedName>
    <definedName name="_xlnm.Print_Area" localSheetId="1">'CAMBIO DE DESTINO'!$A$1:$I$60</definedName>
    <definedName name="_xlnm.Print_Area" localSheetId="7">'C-III'!$A$1:$I$60</definedName>
    <definedName name="_xlnm.Print_Area" localSheetId="0">'COMISION DEL SERVICIO'!$A$1:$I$60</definedName>
    <definedName name="_xlnm.Print_Area" localSheetId="6">'GAFU'!$A$1:$I$60</definedName>
    <definedName name="_xlnm.Print_Area" localSheetId="5">'MEDICAMENTOS'!$A$1:$I$60</definedName>
    <definedName name="_xlnm.Print_Area" localSheetId="3">'MTTO. INFRAESTRUCTURA'!$A$1:$I$60</definedName>
    <definedName name="_xlnm.Print_Area" localSheetId="2">'MTTO. VEHICULOS'!$A$1:$I$60</definedName>
    <definedName name="_xlnm.Print_Area" localSheetId="4">'SEBAS'!$A$1:$I$60</definedName>
  </definedNames>
  <calcPr fullCalcOnLoad="1"/>
</workbook>
</file>

<file path=xl/comments1.xml><?xml version="1.0" encoding="utf-8"?>
<comments xmlns="http://schemas.openxmlformats.org/spreadsheetml/2006/main">
  <authors>
    <author>cargos3</author>
    <author>DGAFCARGOS3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I22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TOTAL BS200 RETENCIÓN POR SERVICIOS EL 16%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comments2.xml><?xml version="1.0" encoding="utf-8"?>
<comments xmlns="http://schemas.openxmlformats.org/spreadsheetml/2006/main">
  <authors>
    <author>cargos3</author>
    <author>DGAFCARGOS3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SOCIAL/NOMBRE DEL QUE DA LA FACTURA
</t>
        </r>
      </text>
    </comment>
    <comment ref="I25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TOTAL BS200 RETENCIÓN POR SERVICIOS EL 16%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  <comment ref="I22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TOTAL BS200 RETENCIÓN POR SERVICIOS EL 16%</t>
        </r>
      </text>
    </comment>
  </commentList>
</comments>
</file>

<file path=xl/comments3.xml><?xml version="1.0" encoding="utf-8"?>
<comments xmlns="http://schemas.openxmlformats.org/spreadsheetml/2006/main">
  <authors>
    <author>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6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7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comments4.xml><?xml version="1.0" encoding="utf-8"?>
<comments xmlns="http://schemas.openxmlformats.org/spreadsheetml/2006/main">
  <authors>
    <author>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</t>
        </r>
      </text>
    </comment>
    <comment ref="B26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</t>
        </r>
      </text>
    </comment>
    <comment ref="B28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QUE DA 
EL RECIBO
</t>
        </r>
      </text>
    </comment>
    <comment ref="B31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COPROBANTE DE REVERSION AL BANCO CENTRAL
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</commentList>
</comments>
</file>

<file path=xl/comments5.xml><?xml version="1.0" encoding="utf-8"?>
<comments xmlns="http://schemas.openxmlformats.org/spreadsheetml/2006/main">
  <authors>
    <author>cargos3</author>
    <author>DGAFCARGOS3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SOCIAL/NOMBRE DEL QUE DA EL RECIBO
</t>
        </r>
      </text>
    </comment>
    <comment ref="I25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TOTAL BS200 RETENCIÓN POR SERVICIOS EL 16%</t>
        </r>
      </text>
    </comment>
    <comment ref="B27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</t>
        </r>
      </text>
    </comment>
    <comment ref="B29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
</t>
        </r>
      </text>
    </comment>
    <comment ref="B31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comments6.xml><?xml version="1.0" encoding="utf-8"?>
<comments xmlns="http://schemas.openxmlformats.org/spreadsheetml/2006/main">
  <authors>
    <author>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1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3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2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comments7.xml><?xml version="1.0" encoding="utf-8"?>
<comments xmlns="http://schemas.openxmlformats.org/spreadsheetml/2006/main">
  <authors>
    <author>cargos3</author>
    <author>DGAFCARGOS3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3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E23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NUMERO DE FACTURA O RECIBO
</t>
        </r>
      </text>
    </comment>
    <comment ref="B25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27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29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31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33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35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37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39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
</t>
        </r>
      </text>
    </comment>
    <comment ref="B41" authorId="1">
      <text>
        <r>
          <rPr>
            <b/>
            <sz val="9"/>
            <rFont val="Tahoma"/>
            <family val="2"/>
          </rPr>
          <t>DGAFCARGOS3:</t>
        </r>
        <r>
          <rPr>
            <sz val="9"/>
            <rFont val="Tahoma"/>
            <family val="2"/>
          </rPr>
          <t xml:space="preserve">
RAZON SOCIAL</t>
        </r>
      </text>
    </comment>
    <comment ref="B43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comments8.xml><?xml version="1.0" encoding="utf-8"?>
<comments xmlns="http://schemas.openxmlformats.org/spreadsheetml/2006/main">
  <authors>
    <author>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  <comment ref="B21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RAZON SOCIAL DE LA PROVEEDORA
</t>
        </r>
      </text>
    </comment>
  </commentList>
</comments>
</file>

<file path=xl/comments9.xml><?xml version="1.0" encoding="utf-8"?>
<comments xmlns="http://schemas.openxmlformats.org/spreadsheetml/2006/main">
  <authors>
    <author>cargos3</author>
    <author>DGAFCARGOS3</author>
  </authors>
  <commentList>
    <comment ref="H2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FECHA DE PRESENTACION DEL DESCARGO (COMO PLAZO MAXIMO 30 DIAS CALENDARIO DESPUES  DEL PAGO A LA PROVEEDORA)</t>
        </r>
      </text>
    </comment>
    <comment ref="C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NOMBRE DEL RESPONSABLE  DE LA EJECUCION DE GASTO</t>
        </r>
      </text>
    </comment>
    <comment ref="G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RESUMEN DE OPERACIÓN (LO MAS CLARO)  DEL REGISTRO DE EJECUCION DE GASTOS</t>
        </r>
      </text>
    </comment>
    <comment ref="B20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PLANILLA DE LOS BENEFICIARIOS (MARINEROS)</t>
        </r>
      </text>
    </comment>
    <comment ref="B22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NOMBRE DEL QUE DA EL RECIBO</t>
        </r>
      </text>
    </comment>
    <comment ref="E22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NUMERO DE RECIBO</t>
        </r>
      </text>
    </comment>
    <comment ref="B23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BOLETA</t>
        </r>
      </text>
    </comment>
    <comment ref="I23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DEL TOTAL DE RECIBO LA RETENCION DEL 8%
</t>
        </r>
      </text>
    </comment>
    <comment ref="B24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RAZON SOCIAL DE LA PROVEEDORA
</t>
        </r>
      </text>
    </comment>
    <comment ref="E24" authorId="1">
      <text>
        <r>
          <rPr>
            <b/>
            <sz val="9"/>
            <rFont val="Tahoma"/>
            <family val="0"/>
          </rPr>
          <t>DGAFCARGOS3:</t>
        </r>
        <r>
          <rPr>
            <sz val="9"/>
            <rFont val="Tahoma"/>
            <family val="0"/>
          </rPr>
          <t xml:space="preserve">
NUMERO DE FACTURA</t>
        </r>
      </text>
    </comment>
    <comment ref="B34" authorId="0">
      <text>
        <r>
          <rPr>
            <b/>
            <sz val="9"/>
            <rFont val="Tahoma"/>
            <family val="2"/>
          </rPr>
          <t>cargos3:</t>
        </r>
        <r>
          <rPr>
            <sz val="9"/>
            <rFont val="Tahoma"/>
            <family val="2"/>
          </rPr>
          <t xml:space="preserve">
DEBE COLOCARSE TODO LO QUE SE ADJUNTA A LA PLANILLA DEL DESCARGO
</t>
        </r>
      </text>
    </comment>
  </commentList>
</comments>
</file>

<file path=xl/sharedStrings.xml><?xml version="1.0" encoding="utf-8"?>
<sst xmlns="http://schemas.openxmlformats.org/spreadsheetml/2006/main" count="435" uniqueCount="131">
  <si>
    <t>DETALLE</t>
  </si>
  <si>
    <t>ACLARACION DE FIRMA:</t>
  </si>
  <si>
    <r>
      <t xml:space="preserve">LA PRESENTE PLANILLA DE RENDICION DE CUENTA TIENE EL </t>
    </r>
    <r>
      <rPr>
        <b/>
        <u val="single"/>
        <sz val="8"/>
        <rFont val="Arial"/>
        <family val="2"/>
      </rPr>
      <t>CARÁCTER DE DECLARACION JURADA</t>
    </r>
    <r>
      <rPr>
        <b/>
        <sz val="8"/>
        <rFont val="Arial"/>
        <family val="2"/>
      </rPr>
      <t>, SIENDO DE EXCLUSIVA RESPONSABILIDAD DEL CUENTADANTE LA AUTENTICIDAD Y VERACIDAD DE LA INFORMACIÓN INCLUIDA EN ESTA.</t>
    </r>
  </si>
  <si>
    <t>PARTIDA</t>
  </si>
  <si>
    <t>FACTURA O RECIBO</t>
  </si>
  <si>
    <t>DESEMBOLSADO</t>
  </si>
  <si>
    <t>EJECUTADO</t>
  </si>
  <si>
    <t>REVERSIÓN</t>
  </si>
  <si>
    <t>RETENCIÓN</t>
  </si>
  <si>
    <t>FORMULARIO</t>
  </si>
  <si>
    <t xml:space="preserve">Fecha de Presentación </t>
  </si>
  <si>
    <t>Dependencia:</t>
  </si>
  <si>
    <t xml:space="preserve">Fuerza: </t>
  </si>
  <si>
    <t>Sumas</t>
  </si>
  <si>
    <t>Sumas iguales</t>
  </si>
  <si>
    <t>ARMADA BOLIVIANA</t>
  </si>
  <si>
    <t>DIRECCIÓN GENERAL DE ADMINISTRACIÓN FINANCIERA</t>
  </si>
  <si>
    <t xml:space="preserve">DESCARGO: </t>
  </si>
  <si>
    <t>CI:</t>
  </si>
  <si>
    <r>
      <rPr>
        <b/>
        <sz val="10"/>
        <rFont val="Arial"/>
        <family val="2"/>
      </rPr>
      <t>PLANILLA DE
RENDICIÓN DE CUENTAS</t>
    </r>
    <r>
      <rPr>
        <sz val="10"/>
        <rFont val="Arial"/>
        <family val="2"/>
      </rPr>
      <t xml:space="preserve">
(Expresada en Bolivianos)</t>
    </r>
  </si>
  <si>
    <t>MONTO RECIBIDO</t>
  </si>
  <si>
    <t>DOCUMENTOS QUE SE ADJUNTA</t>
  </si>
  <si>
    <t>EGRESOS</t>
  </si>
  <si>
    <t xml:space="preserve">FIRMA DEL RESPONSABLE </t>
  </si>
  <si>
    <t>PRODUCTOS METÁLICOS</t>
  </si>
  <si>
    <t>MINERALES</t>
  </si>
  <si>
    <t>HERRAMIENTAS MENORES</t>
  </si>
  <si>
    <t>OTROS MATERIALES Y SUMINISTROS</t>
  </si>
  <si>
    <t>PRODUCTOS QUIMICOS Y FARMACEUTICOS</t>
  </si>
  <si>
    <t>FERRETERIA "FLORES"</t>
  </si>
  <si>
    <t>AREA NAVAL Nº 2 "SANTA CRUZ"</t>
  </si>
  <si>
    <t>PROD. DE MIN. NO METÁLICOS Y PLÁSTICOS</t>
  </si>
  <si>
    <t>CARMEN DAZA (RECIBO)</t>
  </si>
  <si>
    <t>COMPROBANTE DE DEPOSITO (RETENCIÓN)</t>
  </si>
  <si>
    <t xml:space="preserve">Registro de Ejecución de Gastos     </t>
  </si>
  <si>
    <t>Planilla de Rendicion de Cuentas</t>
  </si>
  <si>
    <t>Fotocopia de Cedula de Identidad</t>
  </si>
  <si>
    <t>Facturas</t>
  </si>
  <si>
    <t>Recibo</t>
  </si>
  <si>
    <t>Boleta de Reversión</t>
  </si>
  <si>
    <t>Comprobante de Deposito (RETENCIÓN)</t>
  </si>
  <si>
    <t>DE AB050-25  POR LA ADQUISICIÓN DE MATERIALES PARA LA REPARACIÓN Y MANTENIMIENTO DE LA INFRAESTRUCTURA CUARTELARÍA DEL EDIFICIO DEL COMANDO DEL AREA NAVAL Nº 2  "SANTA CRUZ"</t>
  </si>
  <si>
    <t>Nota de Ingreso de Almacen</t>
  </si>
  <si>
    <t>Nota de Salida de Almacen</t>
  </si>
  <si>
    <t>DIVISIÓN DESCARGOS</t>
  </si>
  <si>
    <t>N° Preventivo:</t>
  </si>
  <si>
    <t>2475401 LP.</t>
  </si>
  <si>
    <t>Informe y Fotograma</t>
  </si>
  <si>
    <t xml:space="preserve"> ALF. CGON. EDDY CRISTIAN CHOQUEHUANCA</t>
  </si>
  <si>
    <t>AB086-29 ADQUISICIÓN DE MATERIAL, LUBRICANTES Y REPUESTOS PARA EL MANTENIMIENTO Y REPARACIÓN DE UU.SS. Y MOTORES FUERA DE BORDA, DE LA CAPITANÍA DE PUERTO MENOR VILLA BELLA.</t>
  </si>
  <si>
    <t>DIRECCIÓN GENERAL DE CAPITANÍAS DE PUERTO</t>
  </si>
  <si>
    <t>COMB., LUB. Y DERIVADOS PARA CONSUMO</t>
  </si>
  <si>
    <t>ÚTILES Y MATERIALES ELECTRICOS</t>
  </si>
  <si>
    <t>OTROS REPUESTOS Y ACCESORIOS</t>
  </si>
  <si>
    <t>TORREZ VITALIANO</t>
  </si>
  <si>
    <t>FLORES MAMANI MARTIN</t>
  </si>
  <si>
    <t>Planilla de Distribución de Combustible</t>
  </si>
  <si>
    <t>SEXTO DISTRITO NAVAL "PANDO"</t>
  </si>
  <si>
    <t>COMUNICACIONES</t>
  </si>
  <si>
    <t>ENERGIA ELECTRICA</t>
  </si>
  <si>
    <t>AGUA</t>
  </si>
  <si>
    <t>TELEFONIA</t>
  </si>
  <si>
    <t>GAS DOMICILIARIO</t>
  </si>
  <si>
    <t>INTERNET</t>
  </si>
  <si>
    <t>COURIER "MAR"</t>
  </si>
  <si>
    <t>DELAPAZ</t>
  </si>
  <si>
    <t>GOB.AUTÓNOMO MUNICIPAL DE PORVENIR</t>
  </si>
  <si>
    <t>ENTEL</t>
  </si>
  <si>
    <t>Y.P.F.B.</t>
  </si>
  <si>
    <t>AXS</t>
  </si>
  <si>
    <t>DE AB086-02 MI.001 CP.001 ADQUISICIÓN DE MEDICAMENTOS DEL 4TO. TRIMESTRE   GESTIÓN 2023, PARA EL BATALLÓN DE INFANTERIA DE MARINA  II "TOCOPILLA".-</t>
  </si>
  <si>
    <t>SEGUNDO DISTRITO NAVAL "MAMORÉ"</t>
  </si>
  <si>
    <t>PRODUCTOS QUÍMICOS Y FARMACÉUTICOS</t>
  </si>
  <si>
    <t>FARMACIA "SANTA ANA"</t>
  </si>
  <si>
    <t>Nota de Ingreso a Almacén</t>
  </si>
  <si>
    <t>Nota de Salida de Almacén</t>
  </si>
  <si>
    <t>DE AB050-25  POR GASTOS DE FUNCIONAMIENTO (MATERIAL DE ESCRITORIO)  CORRESPONDIENTE AL 3ER. BIMESTRE DE 2023 DEL AREA NAVAL Nº 2  "SANTA CRUZ"</t>
  </si>
  <si>
    <t>SERVICIOS DE IMP., FOTOC. Y FOTOGRÁFICOS</t>
  </si>
  <si>
    <t>PAPEL DE ESCRITORIO</t>
  </si>
  <si>
    <t>PROD. ARTES GRÁFICAS, PAPEL Y CARTÓN</t>
  </si>
  <si>
    <t>PRODUCTOS QUÍMICOS, FARMACÉUTICOS</t>
  </si>
  <si>
    <t>MATERIAL DE LIMPIEZA E HIGIENE</t>
  </si>
  <si>
    <t>MATERIAL DEPORTIVO Y RECREATIVO</t>
  </si>
  <si>
    <t>ÚTILES DE ESCRITORIO Y OFICINA</t>
  </si>
  <si>
    <t>ÚTILES Y MATERIALES ELÉCTRICOS</t>
  </si>
  <si>
    <t>LIBRERÍA Y PAPELERIA "OLIMPIA" S.R.L.</t>
  </si>
  <si>
    <t>DE AB050-01 MI.1979 CP.1986 POR COMBUSTIBLE CORRESPONDIENTE AL MES DE SEPTIEMBRE DE 2023 .-</t>
  </si>
  <si>
    <t>TERCER DISTRITO NAVAL "MADERA"</t>
  </si>
  <si>
    <t>DPTO.III OP.DEL EMGAB.</t>
  </si>
  <si>
    <t>OTROS</t>
  </si>
  <si>
    <t>ALIMENT. HOSP, PENIT, AER. Y O. ESPECIFICAS</t>
  </si>
  <si>
    <t>VICTOR JUAN ACARAPI TICONA (RECIBO)</t>
  </si>
  <si>
    <t>HIPERMAXI</t>
  </si>
  <si>
    <t>Planilla de Pago de Socorros</t>
  </si>
  <si>
    <t>Factura</t>
  </si>
  <si>
    <t>4338750 LP.</t>
  </si>
  <si>
    <t>CAMBIO DE DESTINO GEST. 2024</t>
  </si>
  <si>
    <t>PASAJES AL INTERIOR DEL PAIS</t>
  </si>
  <si>
    <t>VIATICOS POR VIAJES AL INTERIOR DEL PAIS</t>
  </si>
  <si>
    <t>FLETES Y ALMACENAMIENTO</t>
  </si>
  <si>
    <t>FLOTA COPACABANA</t>
  </si>
  <si>
    <t>TRASPORTADORA GENESIS</t>
  </si>
  <si>
    <t>Solicitud</t>
  </si>
  <si>
    <t xml:space="preserve">Pasaporte Militar original </t>
  </si>
  <si>
    <t>Fotocopia Orden del Dia</t>
  </si>
  <si>
    <t>Factura Flota Copacabana</t>
  </si>
  <si>
    <t>Deposito Bancario (retencion)</t>
  </si>
  <si>
    <t>Nombre Responsable:</t>
  </si>
  <si>
    <t>DE AB073-37 MI.1931 CP.1934 ALIMENTACIÓN Y SOCORRO CORRESPONDIENTE AL MES DE JULIO - 2022, PARA EL PERSONAL DE TROPA DEL 2DO ELON CATEGORÍA 2022 DEL BPMN. Nº1 SG. OF. DGTM-UOT.STRIA.Nº1513/22 .-</t>
  </si>
  <si>
    <t>CGAB</t>
  </si>
  <si>
    <t>P/PJES. Y VIAT. COMISION DEL SERVICIO PARA VIAJAR A LA CIUDA DE COCHABAMBA, FIN ASISTIR A LA ENTREGA DE OBRAS EN LA ENM EN FECHA 13 DE OCTUBRE DE LA PRESENTE GESTION</t>
  </si>
  <si>
    <t>PASES A BORDO BOA (IDA Y VUELTA)</t>
  </si>
  <si>
    <t>DEDUCCION SALDO IVA</t>
  </si>
  <si>
    <t>Fotocopia Memorandum de Comision</t>
  </si>
  <si>
    <t>Informe Fin de Comision</t>
  </si>
  <si>
    <t>Ticket electronico</t>
  </si>
  <si>
    <t>Pases a bordo</t>
  </si>
  <si>
    <t>Deposito bancario (retencion)</t>
  </si>
  <si>
    <t>Solicitud Deduccion saldo IVA</t>
  </si>
  <si>
    <t>COMPROBANTE DE DEPOSITO (REVERSION)</t>
  </si>
  <si>
    <t xml:space="preserve">DE AB086-02 MI.001 CP.001 CAP.PTO. MENOR BRUNO RACUA, POR SERVICIOS BASICOS (COMUNICACIONES-ENERGIA ELECTRICA-AGUA-TELEFONIA-GAS DOMICILIARIO-INTERNET Y OTRO) MES NOVIEMBRE DE 2023, </t>
  </si>
  <si>
    <t>ALF. CGON. GILBERT ESCALERA TORREZ</t>
  </si>
  <si>
    <t>CN. DAEN. NILTON RUDY MORANTE CONDORI</t>
  </si>
  <si>
    <t>CF. DEMN. VICTOR VALDIVIA ROMERO</t>
  </si>
  <si>
    <t xml:space="preserve">CN. DAEN. WILSOR POZO RODRIGUEZ </t>
  </si>
  <si>
    <t>CC. DEMN.RICHARD DANIEL URIA QUIROZ</t>
  </si>
  <si>
    <t>E.S. "VOLCAN" S.R.L. (GASOLINA)</t>
  </si>
  <si>
    <t>E.S. "VOLCAN" S.R.L. (DIESEL)</t>
  </si>
  <si>
    <t>Planilla de Distribución de Combustible (gasolina)</t>
  </si>
  <si>
    <t>Planilla de Distribución de Combustible (diesel)</t>
  </si>
  <si>
    <t>PLANILLA 2DO. ESCALON - 2022</t>
  </si>
</sst>
</file>

<file path=xl/styles.xml><?xml version="1.0" encoding="utf-8"?>
<styleSheet xmlns="http://schemas.openxmlformats.org/spreadsheetml/2006/main">
  <numFmts count="2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[$-C0A]dd\-mmm\-yy;@"/>
    <numFmt numFmtId="177" formatCode="[$-C0A]d\-mmm\-yy;@"/>
  </numFmts>
  <fonts count="5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 indent="1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 indent="1"/>
    </xf>
    <xf numFmtId="4" fontId="0" fillId="0" borderId="17" xfId="0" applyNumberFormat="1" applyFont="1" applyBorder="1" applyAlignment="1">
      <alignment horizontal="right" inden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 inden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 horizontal="right" indent="1"/>
    </xf>
    <xf numFmtId="4" fontId="0" fillId="0" borderId="19" xfId="0" applyNumberFormat="1" applyFont="1" applyBorder="1" applyAlignment="1">
      <alignment horizontal="right" indent="1"/>
    </xf>
    <xf numFmtId="4" fontId="0" fillId="0" borderId="20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 indent="1"/>
    </xf>
    <xf numFmtId="4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22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1" fillId="0" borderId="16" xfId="0" applyFont="1" applyBorder="1" applyAlignment="1">
      <alignment horizontal="right" indent="1"/>
    </xf>
    <xf numFmtId="4" fontId="11" fillId="0" borderId="16" xfId="0" applyNumberFormat="1" applyFont="1" applyBorder="1" applyAlignment="1">
      <alignment horizontal="right" inden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4" fontId="11" fillId="0" borderId="17" xfId="0" applyNumberFormat="1" applyFont="1" applyBorder="1" applyAlignment="1">
      <alignment horizontal="right" indent="1"/>
    </xf>
    <xf numFmtId="0" fontId="1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54" applyNumberFormat="1" applyFont="1" applyFill="1" applyAlignment="1">
      <alignment horizontal="left" vertical="center"/>
      <protection/>
    </xf>
    <xf numFmtId="0" fontId="11" fillId="0" borderId="0" xfId="54" applyFont="1" applyFill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177" fontId="11" fillId="0" borderId="0" xfId="54" applyNumberFormat="1" applyFont="1" applyFill="1" applyAlignment="1">
      <alignment horizontal="left"/>
      <protection/>
    </xf>
    <xf numFmtId="0" fontId="11" fillId="0" borderId="0" xfId="54" applyFont="1" applyFill="1" applyAlignment="1">
      <alignment/>
      <protection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indent="1"/>
    </xf>
    <xf numFmtId="4" fontId="0" fillId="0" borderId="1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 indent="1"/>
    </xf>
    <xf numFmtId="0" fontId="1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1" fillId="0" borderId="22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" fontId="0" fillId="0" borderId="1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vertical="justify"/>
    </xf>
    <xf numFmtId="0" fontId="11" fillId="0" borderId="17" xfId="0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54"/>
      <c r="E1" s="155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57"/>
      <c r="F2" s="158"/>
      <c r="G2" s="166" t="s">
        <v>10</v>
      </c>
      <c r="H2" s="168">
        <v>45065</v>
      </c>
      <c r="I2" s="169"/>
    </row>
    <row r="3" spans="1:9" ht="18.75" customHeight="1" thickBot="1">
      <c r="A3" s="172" t="s">
        <v>44</v>
      </c>
      <c r="B3" s="173"/>
      <c r="C3" s="173"/>
      <c r="D3" s="174"/>
      <c r="E3" s="159"/>
      <c r="F3" s="160"/>
      <c r="G3" s="167"/>
      <c r="H3" s="170"/>
      <c r="I3" s="171"/>
    </row>
    <row r="4" spans="1:10" s="1" customFormat="1" ht="17.25" customHeight="1">
      <c r="A4" s="132" t="s">
        <v>107</v>
      </c>
      <c r="B4" s="133"/>
      <c r="C4" s="134" t="s">
        <v>121</v>
      </c>
      <c r="D4" s="134"/>
      <c r="E4" s="134"/>
      <c r="F4" s="135" t="s">
        <v>17</v>
      </c>
      <c r="G4" s="138" t="s">
        <v>110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109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1" s="1" customFormat="1" ht="17.25" customHeight="1" thickBot="1">
      <c r="A7" s="3" t="s">
        <v>45</v>
      </c>
      <c r="B7" s="4"/>
      <c r="C7" s="150">
        <v>45567</v>
      </c>
      <c r="D7" s="150"/>
      <c r="E7" s="151"/>
      <c r="F7" s="137"/>
      <c r="G7" s="144"/>
      <c r="H7" s="145"/>
      <c r="I7" s="146"/>
      <c r="J7"/>
      <c r="K7" s="63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22110</v>
      </c>
      <c r="B12" s="97" t="s">
        <v>97</v>
      </c>
      <c r="C12" s="98"/>
      <c r="D12" s="99"/>
      <c r="E12" s="17"/>
      <c r="F12" s="41">
        <v>1540</v>
      </c>
      <c r="G12" s="15"/>
      <c r="H12" s="15"/>
      <c r="I12" s="16"/>
      <c r="K12" s="36"/>
      <c r="L12" s="28"/>
      <c r="M12" s="28"/>
      <c r="N12" s="28"/>
    </row>
    <row r="13" spans="1:14" ht="12.75">
      <c r="A13" s="40">
        <v>22210</v>
      </c>
      <c r="B13" s="38" t="s">
        <v>98</v>
      </c>
      <c r="C13" s="38"/>
      <c r="D13" s="38"/>
      <c r="E13" s="17"/>
      <c r="F13" s="41">
        <v>1173</v>
      </c>
      <c r="G13" s="15"/>
      <c r="H13" s="15"/>
      <c r="I13" s="16"/>
      <c r="K13" s="36"/>
      <c r="L13" s="28"/>
      <c r="M13" s="28"/>
      <c r="N13" s="28"/>
    </row>
    <row r="14" spans="1:14" ht="12.75">
      <c r="A14" s="40"/>
      <c r="B14" s="38"/>
      <c r="C14" s="38"/>
      <c r="D14" s="38"/>
      <c r="E14" s="17"/>
      <c r="F14" s="41"/>
      <c r="G14" s="15"/>
      <c r="H14" s="15"/>
      <c r="I14" s="16"/>
      <c r="K14" s="36"/>
      <c r="L14" s="28"/>
      <c r="M14" s="28"/>
      <c r="N14" s="28"/>
    </row>
    <row r="15" spans="1:14" ht="12.75">
      <c r="A15" s="40"/>
      <c r="B15" s="97"/>
      <c r="C15" s="98"/>
      <c r="D15" s="99"/>
      <c r="E15" s="12"/>
      <c r="F15" s="41"/>
      <c r="G15" s="15"/>
      <c r="H15" s="15"/>
      <c r="I15" s="16"/>
      <c r="K15" s="36"/>
      <c r="L15" s="28"/>
      <c r="M15" s="28"/>
      <c r="N15" s="28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36"/>
      <c r="L16" s="28"/>
      <c r="M16" s="28"/>
      <c r="N16" s="28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22110</v>
      </c>
      <c r="B19" s="97" t="str">
        <f>B12</f>
        <v>PASAJES AL INTERIOR DEL PAIS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111</v>
      </c>
      <c r="C20" s="38"/>
      <c r="D20" s="38"/>
      <c r="E20" s="42"/>
      <c r="F20" s="15"/>
      <c r="G20" s="41">
        <f>F12</f>
        <v>1540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f>A13</f>
        <v>22210</v>
      </c>
      <c r="B21" s="38" t="str">
        <f>B13</f>
        <v>VIATICOS POR VIAJES AL INTERIOR DEL PAIS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38" t="s">
        <v>33</v>
      </c>
      <c r="C22" s="38"/>
      <c r="D22" s="38"/>
      <c r="E22" s="42">
        <v>12365487</v>
      </c>
      <c r="F22" s="15"/>
      <c r="G22" s="41">
        <f>F13</f>
        <v>1173</v>
      </c>
      <c r="H22" s="41"/>
      <c r="I22" s="44">
        <f>G22*13%</f>
        <v>152.49</v>
      </c>
      <c r="N22" s="57"/>
      <c r="O22" s="57"/>
    </row>
    <row r="23" spans="1:12" ht="12.75">
      <c r="A23" s="40"/>
      <c r="B23" s="38" t="s">
        <v>112</v>
      </c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/>
      <c r="C24" s="38"/>
      <c r="D24" s="39"/>
      <c r="E24" s="42"/>
      <c r="F24" s="15"/>
      <c r="G24" s="41"/>
      <c r="H24" s="41"/>
      <c r="I24" s="44"/>
      <c r="L24" s="28"/>
    </row>
    <row r="25" spans="1:12" ht="12.75">
      <c r="A25" s="40"/>
      <c r="B25" s="38"/>
      <c r="C25" s="38"/>
      <c r="D25" s="39"/>
      <c r="E25" s="42"/>
      <c r="F25" s="15"/>
      <c r="G25" s="41"/>
      <c r="H25" s="41"/>
      <c r="I25" s="44"/>
      <c r="L25" s="28"/>
    </row>
    <row r="26" spans="1:12" ht="12.75">
      <c r="A26" s="40"/>
      <c r="B26" s="37"/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40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13"/>
      <c r="B32" s="38"/>
      <c r="C32" s="38"/>
      <c r="D32" s="39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50" t="s">
        <v>102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1</v>
      </c>
      <c r="B38" s="50" t="s">
        <v>113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50" t="s">
        <v>103</v>
      </c>
      <c r="C39" s="47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53" t="s">
        <v>114</v>
      </c>
      <c r="C40" s="47"/>
      <c r="D40" s="48"/>
      <c r="E40" s="17"/>
      <c r="F40" s="15"/>
      <c r="G40" s="15"/>
      <c r="H40" s="15"/>
      <c r="I40" s="16"/>
    </row>
    <row r="41" spans="1:9" ht="12.75">
      <c r="A41" s="43">
        <v>1</v>
      </c>
      <c r="B41" s="53" t="s">
        <v>115</v>
      </c>
      <c r="C41" s="47"/>
      <c r="D41" s="48"/>
      <c r="E41" s="17"/>
      <c r="F41" s="15"/>
      <c r="G41" s="15"/>
      <c r="H41" s="15"/>
      <c r="I41" s="16"/>
    </row>
    <row r="42" spans="1:9" ht="12.75">
      <c r="A42" s="43">
        <v>2</v>
      </c>
      <c r="B42" s="54" t="s">
        <v>116</v>
      </c>
      <c r="C42" s="55"/>
      <c r="D42" s="48"/>
      <c r="E42" s="17"/>
      <c r="F42" s="15"/>
      <c r="G42" s="15"/>
      <c r="H42" s="15"/>
      <c r="I42" s="16"/>
    </row>
    <row r="43" spans="1:9" ht="12.75">
      <c r="A43" s="43">
        <v>1</v>
      </c>
      <c r="B43" s="50" t="s">
        <v>117</v>
      </c>
      <c r="C43" s="47"/>
      <c r="D43" s="48"/>
      <c r="E43" s="17"/>
      <c r="F43" s="15"/>
      <c r="G43" s="15"/>
      <c r="H43" s="15"/>
      <c r="I43" s="16"/>
    </row>
    <row r="44" spans="1:9" ht="12.75">
      <c r="A44" s="43">
        <v>1</v>
      </c>
      <c r="B44" s="50" t="s">
        <v>118</v>
      </c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2713</v>
      </c>
      <c r="G51" s="26">
        <f>SUM(G11:G50)</f>
        <v>2713</v>
      </c>
      <c r="H51" s="26">
        <f>SUM(H10:H50)</f>
        <v>0</v>
      </c>
      <c r="I51" s="27">
        <f>SUM(I10:I50)</f>
        <v>152.49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2713</v>
      </c>
      <c r="G52" s="25">
        <f>G51+H51</f>
        <v>2713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ALF. CGON. GILBERT ESCALERA TORREZ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8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8:A9"/>
    <mergeCell ref="B8:D9"/>
    <mergeCell ref="E8:E9"/>
    <mergeCell ref="F8:F9"/>
    <mergeCell ref="G8:G9"/>
    <mergeCell ref="H8:H9"/>
    <mergeCell ref="I8:I9"/>
    <mergeCell ref="B10:D10"/>
    <mergeCell ref="B11:D11"/>
    <mergeCell ref="B12:D12"/>
    <mergeCell ref="B15:D15"/>
    <mergeCell ref="B18:D18"/>
    <mergeCell ref="A57:D59"/>
    <mergeCell ref="E57:E59"/>
    <mergeCell ref="F57:I59"/>
    <mergeCell ref="A60:I60"/>
    <mergeCell ref="B19:D19"/>
    <mergeCell ref="K20:M20"/>
    <mergeCell ref="H52:I52"/>
    <mergeCell ref="A53:D56"/>
    <mergeCell ref="E53:I53"/>
    <mergeCell ref="E54:I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22">
      <selection activeCell="A35" sqref="A35:A41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54"/>
      <c r="E1" s="155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57"/>
      <c r="F2" s="158"/>
      <c r="G2" s="166" t="s">
        <v>10</v>
      </c>
      <c r="H2" s="168">
        <v>45065</v>
      </c>
      <c r="I2" s="169"/>
    </row>
    <row r="3" spans="1:9" ht="18.75" customHeight="1" thickBot="1">
      <c r="A3" s="172" t="s">
        <v>44</v>
      </c>
      <c r="B3" s="173"/>
      <c r="C3" s="173"/>
      <c r="D3" s="174"/>
      <c r="E3" s="159"/>
      <c r="F3" s="160"/>
      <c r="G3" s="167"/>
      <c r="H3" s="170"/>
      <c r="I3" s="171"/>
    </row>
    <row r="4" spans="1:10" s="1" customFormat="1" ht="17.25" customHeight="1">
      <c r="A4" s="132" t="s">
        <v>107</v>
      </c>
      <c r="B4" s="133"/>
      <c r="C4" s="134" t="s">
        <v>121</v>
      </c>
      <c r="D4" s="134"/>
      <c r="E4" s="134"/>
      <c r="F4" s="135" t="s">
        <v>17</v>
      </c>
      <c r="G4" s="138" t="s">
        <v>96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57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1" s="1" customFormat="1" ht="17.25" customHeight="1" thickBot="1">
      <c r="A7" s="3" t="s">
        <v>45</v>
      </c>
      <c r="B7" s="4"/>
      <c r="C7" s="150"/>
      <c r="D7" s="150"/>
      <c r="E7" s="151"/>
      <c r="F7" s="137"/>
      <c r="G7" s="144"/>
      <c r="H7" s="145"/>
      <c r="I7" s="146"/>
      <c r="J7"/>
      <c r="K7" s="63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22110</v>
      </c>
      <c r="B12" s="97" t="s">
        <v>97</v>
      </c>
      <c r="C12" s="98"/>
      <c r="D12" s="99"/>
      <c r="E12" s="17"/>
      <c r="F12" s="41">
        <v>220</v>
      </c>
      <c r="G12" s="15"/>
      <c r="H12" s="15"/>
      <c r="I12" s="16"/>
      <c r="K12" s="36"/>
      <c r="L12" s="28"/>
      <c r="M12" s="28"/>
      <c r="N12" s="28"/>
    </row>
    <row r="13" spans="1:14" ht="12.75">
      <c r="A13" s="40">
        <v>22210</v>
      </c>
      <c r="B13" s="38" t="s">
        <v>98</v>
      </c>
      <c r="C13" s="38"/>
      <c r="D13" s="38"/>
      <c r="E13" s="17"/>
      <c r="F13" s="41">
        <v>1173</v>
      </c>
      <c r="G13" s="15"/>
      <c r="H13" s="15"/>
      <c r="I13" s="16"/>
      <c r="K13" s="36"/>
      <c r="L13" s="28"/>
      <c r="M13" s="28"/>
      <c r="N13" s="28"/>
    </row>
    <row r="14" spans="1:14" ht="12.75">
      <c r="A14" s="40">
        <v>22300</v>
      </c>
      <c r="B14" s="38" t="s">
        <v>99</v>
      </c>
      <c r="C14" s="38"/>
      <c r="D14" s="38"/>
      <c r="E14" s="17"/>
      <c r="F14" s="41">
        <v>600</v>
      </c>
      <c r="G14" s="15"/>
      <c r="H14" s="15"/>
      <c r="I14" s="16"/>
      <c r="K14" s="36"/>
      <c r="L14" s="28"/>
      <c r="M14" s="28"/>
      <c r="N14" s="28"/>
    </row>
    <row r="15" spans="1:14" ht="12.75">
      <c r="A15" s="40"/>
      <c r="B15" s="97"/>
      <c r="C15" s="98"/>
      <c r="D15" s="99"/>
      <c r="E15" s="12"/>
      <c r="F15" s="41"/>
      <c r="G15" s="15"/>
      <c r="H15" s="15"/>
      <c r="I15" s="16"/>
      <c r="K15" s="36"/>
      <c r="L15" s="28"/>
      <c r="M15" s="28"/>
      <c r="N15" s="28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36"/>
      <c r="L16" s="28"/>
      <c r="M16" s="28"/>
      <c r="N16" s="28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22110</v>
      </c>
      <c r="B19" s="97" t="str">
        <f>B12</f>
        <v>PASAJES AL INTERIOR DEL PAIS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100</v>
      </c>
      <c r="C20" s="38"/>
      <c r="D20" s="38"/>
      <c r="E20" s="42">
        <v>254</v>
      </c>
      <c r="F20" s="15"/>
      <c r="G20" s="41">
        <f>F12</f>
        <v>220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f>A13</f>
        <v>22210</v>
      </c>
      <c r="B21" s="38" t="str">
        <f>B13</f>
        <v>VIATICOS POR VIAJES AL INTERIOR DEL PAIS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38" t="s">
        <v>33</v>
      </c>
      <c r="C22" s="38"/>
      <c r="D22" s="38"/>
      <c r="E22" s="42">
        <v>12365487</v>
      </c>
      <c r="F22" s="15"/>
      <c r="G22" s="41">
        <f>F13</f>
        <v>1173</v>
      </c>
      <c r="H22" s="41"/>
      <c r="I22" s="44">
        <f>G22*13%</f>
        <v>152.49</v>
      </c>
      <c r="N22" s="57"/>
      <c r="O22" s="57"/>
    </row>
    <row r="23" spans="1:12" ht="12.75">
      <c r="A23" s="40">
        <f>A14</f>
        <v>22300</v>
      </c>
      <c r="B23" s="38" t="str">
        <f>B14</f>
        <v>FLETES Y ALMACENAMIENTO</v>
      </c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 t="s">
        <v>101</v>
      </c>
      <c r="C24" s="38"/>
      <c r="D24" s="39"/>
      <c r="E24" s="42">
        <v>52</v>
      </c>
      <c r="F24" s="15"/>
      <c r="G24" s="41">
        <f>F14</f>
        <v>600</v>
      </c>
      <c r="H24" s="41"/>
      <c r="I24" s="44"/>
      <c r="L24" s="28"/>
    </row>
    <row r="25" spans="1:12" ht="12.75">
      <c r="A25" s="40"/>
      <c r="B25" s="38" t="s">
        <v>33</v>
      </c>
      <c r="C25" s="38"/>
      <c r="D25" s="39"/>
      <c r="E25" s="42"/>
      <c r="F25" s="15"/>
      <c r="G25" s="41"/>
      <c r="H25" s="41"/>
      <c r="I25" s="44">
        <f>G24*16%</f>
        <v>96</v>
      </c>
      <c r="L25" s="28"/>
    </row>
    <row r="26" spans="1:12" ht="12.75">
      <c r="A26" s="40"/>
      <c r="B26" s="37"/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40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13"/>
      <c r="B32" s="38"/>
      <c r="C32" s="38"/>
      <c r="D32" s="39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50" t="s">
        <v>102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1</v>
      </c>
      <c r="B38" s="50" t="s">
        <v>103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53" t="s">
        <v>104</v>
      </c>
      <c r="C39" s="47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53" t="s">
        <v>105</v>
      </c>
      <c r="C40" s="47"/>
      <c r="D40" s="48"/>
      <c r="E40" s="17"/>
      <c r="F40" s="15"/>
      <c r="G40" s="15"/>
      <c r="H40" s="15"/>
      <c r="I40" s="16"/>
    </row>
    <row r="41" spans="1:9" ht="12.75">
      <c r="A41" s="43">
        <v>1</v>
      </c>
      <c r="B41" s="53" t="s">
        <v>106</v>
      </c>
      <c r="C41" s="47"/>
      <c r="D41" s="48"/>
      <c r="E41" s="17"/>
      <c r="F41" s="15"/>
      <c r="G41" s="15"/>
      <c r="H41" s="15"/>
      <c r="I41" s="16"/>
    </row>
    <row r="42" spans="1:9" ht="12.75">
      <c r="A42" s="49"/>
      <c r="B42" s="54"/>
      <c r="C42" s="55"/>
      <c r="D42" s="48"/>
      <c r="E42" s="17"/>
      <c r="F42" s="15"/>
      <c r="G42" s="15"/>
      <c r="H42" s="15"/>
      <c r="I42" s="16"/>
    </row>
    <row r="43" spans="1:9" ht="12.75">
      <c r="A43" s="49"/>
      <c r="B43" s="50"/>
      <c r="C43" s="47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1993</v>
      </c>
      <c r="G51" s="26">
        <f>SUM(G11:G50)</f>
        <v>1993</v>
      </c>
      <c r="H51" s="26">
        <f>SUM(H10:H50)</f>
        <v>0</v>
      </c>
      <c r="I51" s="27">
        <f>SUM(I10:I50)</f>
        <v>248.49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1993</v>
      </c>
      <c r="G52" s="25">
        <f>G51+H51</f>
        <v>1993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ALF. CGON. GILBERT ESCALERA TORREZ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8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8:A9"/>
    <mergeCell ref="B8:D9"/>
    <mergeCell ref="E8:E9"/>
    <mergeCell ref="F8:F9"/>
    <mergeCell ref="G8:G9"/>
    <mergeCell ref="H8:H9"/>
    <mergeCell ref="I8:I9"/>
    <mergeCell ref="B10:D10"/>
    <mergeCell ref="B11:D11"/>
    <mergeCell ref="B12:D12"/>
    <mergeCell ref="B15:D15"/>
    <mergeCell ref="B18:D18"/>
    <mergeCell ref="A57:D59"/>
    <mergeCell ref="E57:E59"/>
    <mergeCell ref="F57:I59"/>
    <mergeCell ref="A60:I60"/>
    <mergeCell ref="B19:D19"/>
    <mergeCell ref="K20:M20"/>
    <mergeCell ref="H52:I52"/>
    <mergeCell ref="A53:D56"/>
    <mergeCell ref="E53:I53"/>
    <mergeCell ref="E54:I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25">
      <selection activeCell="E42" sqref="E42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75"/>
      <c r="E1" s="176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77"/>
      <c r="F2" s="158"/>
      <c r="G2" s="166" t="s">
        <v>10</v>
      </c>
      <c r="H2" s="168">
        <v>45199</v>
      </c>
      <c r="I2" s="169"/>
    </row>
    <row r="3" spans="1:11" ht="18.75" customHeight="1" thickBot="1">
      <c r="A3" s="163" t="s">
        <v>44</v>
      </c>
      <c r="B3" s="164"/>
      <c r="C3" s="164"/>
      <c r="D3" s="165"/>
      <c r="E3" s="177"/>
      <c r="F3" s="158"/>
      <c r="G3" s="178"/>
      <c r="H3" s="179"/>
      <c r="I3" s="180"/>
      <c r="K3" s="28"/>
    </row>
    <row r="4" spans="1:10" s="1" customFormat="1" ht="17.25" customHeight="1">
      <c r="A4" s="132" t="s">
        <v>107</v>
      </c>
      <c r="B4" s="133"/>
      <c r="C4" s="134" t="s">
        <v>48</v>
      </c>
      <c r="D4" s="134"/>
      <c r="E4" s="134"/>
      <c r="F4" s="135" t="s">
        <v>17</v>
      </c>
      <c r="G4" s="138" t="s">
        <v>49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81" t="s">
        <v>50</v>
      </c>
      <c r="D5" s="181"/>
      <c r="E5" s="181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0" s="1" customFormat="1" ht="17.25" customHeight="1" thickBot="1">
      <c r="A7" s="3" t="s">
        <v>45</v>
      </c>
      <c r="B7" s="4"/>
      <c r="C7" s="150">
        <v>2571</v>
      </c>
      <c r="D7" s="150"/>
      <c r="E7" s="151"/>
      <c r="F7" s="137"/>
      <c r="G7" s="144"/>
      <c r="H7" s="145"/>
      <c r="I7" s="146"/>
      <c r="J7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34110</v>
      </c>
      <c r="B12" s="97" t="s">
        <v>51</v>
      </c>
      <c r="C12" s="98"/>
      <c r="D12" s="99"/>
      <c r="E12" s="17"/>
      <c r="F12" s="41">
        <v>1250</v>
      </c>
      <c r="G12" s="15"/>
      <c r="H12" s="15"/>
      <c r="I12" s="16"/>
      <c r="K12" s="36"/>
      <c r="L12" s="28"/>
      <c r="M12" s="28"/>
      <c r="N12" s="28"/>
    </row>
    <row r="13" spans="1:14" ht="12.75">
      <c r="A13" s="40">
        <v>34200</v>
      </c>
      <c r="B13" s="97" t="s">
        <v>28</v>
      </c>
      <c r="C13" s="98"/>
      <c r="D13" s="99"/>
      <c r="E13" s="17"/>
      <c r="F13" s="41">
        <v>3775</v>
      </c>
      <c r="G13" s="15"/>
      <c r="H13" s="15"/>
      <c r="I13" s="16"/>
      <c r="K13" s="36"/>
      <c r="L13" s="28"/>
      <c r="M13" s="28"/>
      <c r="N13" s="28"/>
    </row>
    <row r="14" spans="1:14" ht="12.75">
      <c r="A14" s="40">
        <v>39700</v>
      </c>
      <c r="B14" s="38" t="s">
        <v>52</v>
      </c>
      <c r="C14" s="38"/>
      <c r="D14" s="38"/>
      <c r="E14" s="17"/>
      <c r="F14" s="41">
        <v>320</v>
      </c>
      <c r="G14" s="15"/>
      <c r="H14" s="15"/>
      <c r="I14" s="16"/>
      <c r="K14" s="36"/>
      <c r="L14" s="28"/>
      <c r="M14" s="28"/>
      <c r="N14" s="28"/>
    </row>
    <row r="15" spans="1:14" ht="12.75">
      <c r="A15" s="40">
        <v>39800</v>
      </c>
      <c r="B15" s="97" t="s">
        <v>53</v>
      </c>
      <c r="C15" s="98"/>
      <c r="D15" s="99"/>
      <c r="E15" s="12"/>
      <c r="F15" s="41">
        <v>14580</v>
      </c>
      <c r="G15" s="15"/>
      <c r="H15" s="15"/>
      <c r="I15" s="16"/>
      <c r="K15" s="36"/>
      <c r="L15" s="28"/>
      <c r="M15" s="28"/>
      <c r="N15" s="28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36"/>
      <c r="L16" s="28"/>
      <c r="M16" s="28"/>
      <c r="N16" s="28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34110</v>
      </c>
      <c r="B19" s="97" t="str">
        <f>B12</f>
        <v>COMB., LUB. Y DERIVADOS PARA CONSUMO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54</v>
      </c>
      <c r="C20" s="38"/>
      <c r="D20" s="38"/>
      <c r="E20" s="42">
        <v>200</v>
      </c>
      <c r="F20" s="15"/>
      <c r="G20" s="41">
        <v>1250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f>A13</f>
        <v>34200</v>
      </c>
      <c r="B21" s="38" t="str">
        <f>B12</f>
        <v>COMB., LUB. Y DERIVADOS PARA CONSUMO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38" t="s">
        <v>55</v>
      </c>
      <c r="C22" s="38"/>
      <c r="D22" s="38"/>
      <c r="E22" s="42">
        <v>1000</v>
      </c>
      <c r="F22" s="15"/>
      <c r="G22" s="41">
        <v>3775</v>
      </c>
      <c r="H22" s="41"/>
      <c r="I22" s="45"/>
      <c r="N22" s="57"/>
      <c r="O22" s="57"/>
    </row>
    <row r="23" spans="1:12" ht="12.75">
      <c r="A23" s="40">
        <f>A14</f>
        <v>39700</v>
      </c>
      <c r="B23" s="38" t="str">
        <f>B13</f>
        <v>PRODUCTOS QUIMICOS Y FARMACEUTICOS</v>
      </c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 t="s">
        <v>54</v>
      </c>
      <c r="C24" s="38"/>
      <c r="D24" s="39"/>
      <c r="E24" s="42">
        <v>200</v>
      </c>
      <c r="F24" s="15"/>
      <c r="G24" s="41">
        <v>320</v>
      </c>
      <c r="H24" s="41"/>
      <c r="I24" s="44"/>
      <c r="L24" s="28"/>
    </row>
    <row r="25" spans="1:12" ht="12.75">
      <c r="A25" s="40">
        <f>A15</f>
        <v>39800</v>
      </c>
      <c r="B25" s="37" t="str">
        <f>B14</f>
        <v>ÚTILES Y MATERIALES ELECTRICOS</v>
      </c>
      <c r="C25" s="38"/>
      <c r="D25" s="39"/>
      <c r="E25" s="42"/>
      <c r="F25" s="15"/>
      <c r="G25" s="41"/>
      <c r="H25" s="41"/>
      <c r="I25" s="44"/>
      <c r="L25" s="28"/>
    </row>
    <row r="26" spans="1:12" ht="12.75">
      <c r="A26" s="40"/>
      <c r="B26" s="38" t="s">
        <v>54</v>
      </c>
      <c r="C26" s="38"/>
      <c r="D26" s="39"/>
      <c r="E26" s="42">
        <v>200</v>
      </c>
      <c r="F26" s="15"/>
      <c r="G26" s="41">
        <v>14580</v>
      </c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J27" s="32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13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40"/>
      <c r="B32" s="46"/>
      <c r="C32" s="47"/>
      <c r="D32" s="48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47" t="s">
        <v>34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47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47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2</v>
      </c>
      <c r="B38" s="47" t="s">
        <v>37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61" t="s">
        <v>42</v>
      </c>
      <c r="C39" s="62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47" t="s">
        <v>43</v>
      </c>
      <c r="C40" s="47"/>
      <c r="D40" s="48"/>
      <c r="E40" s="17"/>
      <c r="F40" s="15"/>
      <c r="G40" s="15"/>
      <c r="H40" s="15"/>
      <c r="I40" s="16"/>
    </row>
    <row r="41" spans="1:9" ht="12.75">
      <c r="A41" s="43">
        <v>1</v>
      </c>
      <c r="B41" s="47" t="s">
        <v>56</v>
      </c>
      <c r="C41" s="33"/>
      <c r="D41" s="34"/>
      <c r="E41" s="17"/>
      <c r="F41" s="15"/>
      <c r="G41" s="15"/>
      <c r="H41" s="15"/>
      <c r="I41" s="16"/>
    </row>
    <row r="42" spans="1:9" ht="12.75">
      <c r="A42" s="43">
        <v>1</v>
      </c>
      <c r="B42" s="47" t="s">
        <v>47</v>
      </c>
      <c r="C42" s="33"/>
      <c r="D42" s="34"/>
      <c r="E42" s="17"/>
      <c r="F42" s="15"/>
      <c r="G42" s="15"/>
      <c r="H42" s="15"/>
      <c r="I42" s="16"/>
    </row>
    <row r="43" spans="1:9" ht="12.75">
      <c r="A43" s="49"/>
      <c r="B43" s="50"/>
      <c r="C43" s="47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19925</v>
      </c>
      <c r="G51" s="26">
        <f>SUM(G11:G50)</f>
        <v>19925</v>
      </c>
      <c r="H51" s="26">
        <f>SUM(H10:H50)</f>
        <v>0</v>
      </c>
      <c r="I51" s="27">
        <f>SUM(I10:I50)</f>
        <v>0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19925</v>
      </c>
      <c r="G52" s="25">
        <f>G51+H51</f>
        <v>19925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 ALF. CGON. EDDY CRISTIAN CHOQUEHUANCA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9">
    <mergeCell ref="A57:D59"/>
    <mergeCell ref="E57:E59"/>
    <mergeCell ref="F57:I59"/>
    <mergeCell ref="A60:I60"/>
    <mergeCell ref="B18:D18"/>
    <mergeCell ref="B19:D19"/>
    <mergeCell ref="K20:M20"/>
    <mergeCell ref="H52:I52"/>
    <mergeCell ref="A53:D56"/>
    <mergeCell ref="E53:I53"/>
    <mergeCell ref="E54:I56"/>
    <mergeCell ref="I8:I9"/>
    <mergeCell ref="B10:D10"/>
    <mergeCell ref="B11:D11"/>
    <mergeCell ref="B12:D12"/>
    <mergeCell ref="B13:D13"/>
    <mergeCell ref="B15:D15"/>
    <mergeCell ref="A8:A9"/>
    <mergeCell ref="B8:D9"/>
    <mergeCell ref="E8:E9"/>
    <mergeCell ref="F8:F9"/>
    <mergeCell ref="G8:G9"/>
    <mergeCell ref="H8:H9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1:D1"/>
    <mergeCell ref="E1:F3"/>
    <mergeCell ref="H1:I1"/>
    <mergeCell ref="A2:D2"/>
    <mergeCell ref="G2:G3"/>
    <mergeCell ref="H2:I3"/>
    <mergeCell ref="A3:D3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25">
      <selection activeCell="C5" sqref="C5:E5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75"/>
      <c r="E1" s="176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77"/>
      <c r="F2" s="158"/>
      <c r="G2" s="166" t="s">
        <v>10</v>
      </c>
      <c r="H2" s="168">
        <v>45065</v>
      </c>
      <c r="I2" s="169"/>
    </row>
    <row r="3" spans="1:9" ht="18.75" customHeight="1" thickBot="1">
      <c r="A3" s="163" t="s">
        <v>44</v>
      </c>
      <c r="B3" s="164"/>
      <c r="C3" s="164"/>
      <c r="D3" s="165"/>
      <c r="E3" s="177"/>
      <c r="F3" s="158"/>
      <c r="G3" s="178"/>
      <c r="H3" s="179"/>
      <c r="I3" s="180"/>
    </row>
    <row r="4" spans="1:10" s="1" customFormat="1" ht="17.25" customHeight="1">
      <c r="A4" s="132" t="s">
        <v>107</v>
      </c>
      <c r="B4" s="133"/>
      <c r="C4" s="134" t="s">
        <v>122</v>
      </c>
      <c r="D4" s="134"/>
      <c r="E4" s="134"/>
      <c r="F4" s="135" t="s">
        <v>17</v>
      </c>
      <c r="G4" s="138" t="s">
        <v>41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30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0" s="1" customFormat="1" ht="17.25" customHeight="1" thickBot="1">
      <c r="A7" s="3" t="s">
        <v>45</v>
      </c>
      <c r="B7" s="4"/>
      <c r="C7" s="150">
        <v>942</v>
      </c>
      <c r="D7" s="150"/>
      <c r="E7" s="151"/>
      <c r="F7" s="137"/>
      <c r="G7" s="144"/>
      <c r="H7" s="145"/>
      <c r="I7" s="146"/>
      <c r="J7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34200</v>
      </c>
      <c r="B12" s="97" t="s">
        <v>28</v>
      </c>
      <c r="C12" s="98"/>
      <c r="D12" s="99"/>
      <c r="E12" s="17"/>
      <c r="F12" s="41">
        <v>8110</v>
      </c>
      <c r="G12" s="15"/>
      <c r="H12" s="15"/>
      <c r="I12" s="16"/>
      <c r="K12" s="36"/>
      <c r="L12" s="28"/>
      <c r="M12" s="28"/>
      <c r="N12" s="28"/>
    </row>
    <row r="13" spans="1:14" ht="12.75">
      <c r="A13" s="40">
        <v>34500</v>
      </c>
      <c r="B13" s="38" t="s">
        <v>31</v>
      </c>
      <c r="C13" s="38"/>
      <c r="D13" s="38"/>
      <c r="E13" s="17"/>
      <c r="F13" s="41">
        <v>9650</v>
      </c>
      <c r="G13" s="15"/>
      <c r="H13" s="15"/>
      <c r="I13" s="16"/>
      <c r="K13" s="36"/>
      <c r="L13" s="28"/>
      <c r="M13" s="28"/>
      <c r="N13" s="28"/>
    </row>
    <row r="14" spans="1:14" ht="12.75">
      <c r="A14" s="40">
        <v>34600</v>
      </c>
      <c r="B14" s="38" t="s">
        <v>24</v>
      </c>
      <c r="C14" s="38"/>
      <c r="D14" s="38"/>
      <c r="E14" s="17"/>
      <c r="F14" s="41">
        <v>1000</v>
      </c>
      <c r="G14" s="15"/>
      <c r="H14" s="15"/>
      <c r="I14" s="16"/>
      <c r="K14" s="36"/>
      <c r="L14" s="28"/>
      <c r="M14" s="28"/>
      <c r="N14" s="28"/>
    </row>
    <row r="15" spans="1:14" ht="12.75">
      <c r="A15" s="40">
        <v>34700</v>
      </c>
      <c r="B15" s="97" t="s">
        <v>25</v>
      </c>
      <c r="C15" s="98"/>
      <c r="D15" s="99"/>
      <c r="E15" s="12"/>
      <c r="F15" s="41">
        <v>350</v>
      </c>
      <c r="G15" s="15"/>
      <c r="H15" s="15"/>
      <c r="I15" s="16"/>
      <c r="K15" s="36"/>
      <c r="L15" s="28"/>
      <c r="M15" s="28"/>
      <c r="N15" s="28"/>
    </row>
    <row r="16" spans="1:14" ht="12.75">
      <c r="A16" s="40">
        <v>34800</v>
      </c>
      <c r="B16" s="38" t="s">
        <v>26</v>
      </c>
      <c r="C16" s="38"/>
      <c r="D16" s="39"/>
      <c r="E16" s="17"/>
      <c r="F16" s="41">
        <v>300</v>
      </c>
      <c r="G16" s="15"/>
      <c r="H16" s="15"/>
      <c r="I16" s="16"/>
      <c r="K16" s="36"/>
      <c r="L16" s="28"/>
      <c r="M16" s="28"/>
      <c r="N16" s="28"/>
    </row>
    <row r="17" spans="1:14" ht="12.75">
      <c r="A17" s="40">
        <v>39990</v>
      </c>
      <c r="B17" s="38" t="s">
        <v>27</v>
      </c>
      <c r="C17" s="38"/>
      <c r="D17" s="39"/>
      <c r="E17" s="12"/>
      <c r="F17" s="41">
        <v>580</v>
      </c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34200</v>
      </c>
      <c r="B19" s="97" t="str">
        <f>B12</f>
        <v>PRODUCTOS QUIMICOS Y FARMACEUTICOS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29</v>
      </c>
      <c r="C20" s="38"/>
      <c r="D20" s="38"/>
      <c r="E20" s="42">
        <v>12</v>
      </c>
      <c r="F20" s="15"/>
      <c r="G20" s="41">
        <v>8110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f>A13</f>
        <v>34500</v>
      </c>
      <c r="B21" s="38" t="str">
        <f>B13</f>
        <v>PROD. DE MIN. NO METÁLICOS Y PLÁSTICOS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38" t="s">
        <v>29</v>
      </c>
      <c r="C22" s="38"/>
      <c r="D22" s="38"/>
      <c r="E22" s="42">
        <v>13</v>
      </c>
      <c r="F22" s="15"/>
      <c r="G22" s="41">
        <v>9650</v>
      </c>
      <c r="H22" s="41"/>
      <c r="I22" s="45"/>
      <c r="N22" s="57"/>
      <c r="O22" s="57"/>
    </row>
    <row r="23" spans="1:12" ht="12.75">
      <c r="A23" s="40">
        <f>A14</f>
        <v>34600</v>
      </c>
      <c r="B23" s="38" t="str">
        <f>B14</f>
        <v>PRODUCTOS METÁLICOS</v>
      </c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 t="s">
        <v>29</v>
      </c>
      <c r="C24" s="38"/>
      <c r="D24" s="39"/>
      <c r="E24" s="42">
        <v>14</v>
      </c>
      <c r="F24" s="15"/>
      <c r="G24" s="41">
        <v>1000</v>
      </c>
      <c r="H24" s="41"/>
      <c r="I24" s="44"/>
      <c r="L24" s="28"/>
    </row>
    <row r="25" spans="1:12" ht="12.75">
      <c r="A25" s="40">
        <f>A15</f>
        <v>34700</v>
      </c>
      <c r="B25" s="37" t="str">
        <f>B15</f>
        <v>MINERALES</v>
      </c>
      <c r="C25" s="38"/>
      <c r="D25" s="39"/>
      <c r="E25" s="42"/>
      <c r="F25" s="15"/>
      <c r="G25" s="41"/>
      <c r="H25" s="41"/>
      <c r="I25" s="44"/>
      <c r="L25" s="28"/>
    </row>
    <row r="26" spans="1:12" ht="12.75">
      <c r="A26" s="40"/>
      <c r="B26" s="38" t="s">
        <v>29</v>
      </c>
      <c r="C26" s="38"/>
      <c r="D26" s="39"/>
      <c r="E26" s="42">
        <v>15</v>
      </c>
      <c r="F26" s="15"/>
      <c r="G26" s="41">
        <v>350</v>
      </c>
      <c r="H26" s="41"/>
      <c r="I26" s="44"/>
      <c r="L26" s="28"/>
    </row>
    <row r="27" spans="1:12" ht="12.75">
      <c r="A27" s="40">
        <f>A16</f>
        <v>34800</v>
      </c>
      <c r="B27" s="38" t="str">
        <f>B16</f>
        <v>HERRAMIENTAS MENORES</v>
      </c>
      <c r="C27" s="38"/>
      <c r="D27" s="39"/>
      <c r="E27" s="42"/>
      <c r="F27" s="15"/>
      <c r="G27" s="41"/>
      <c r="H27" s="41"/>
      <c r="I27" s="44"/>
      <c r="L27" s="28"/>
    </row>
    <row r="28" spans="1:9" ht="12.75">
      <c r="A28" s="40"/>
      <c r="B28" s="38" t="s">
        <v>32</v>
      </c>
      <c r="C28" s="38"/>
      <c r="D28" s="39"/>
      <c r="E28" s="42">
        <v>2365</v>
      </c>
      <c r="F28" s="15"/>
      <c r="G28" s="41">
        <v>300</v>
      </c>
      <c r="H28" s="41"/>
      <c r="I28" s="44"/>
    </row>
    <row r="29" spans="1:9" ht="12.75">
      <c r="A29" s="40"/>
      <c r="B29" s="38" t="s">
        <v>33</v>
      </c>
      <c r="C29" s="38"/>
      <c r="D29" s="39"/>
      <c r="E29" s="42">
        <v>2311115</v>
      </c>
      <c r="F29" s="15"/>
      <c r="G29" s="41"/>
      <c r="H29" s="41"/>
      <c r="I29" s="44">
        <f>G28*8%</f>
        <v>24</v>
      </c>
    </row>
    <row r="30" spans="1:11" ht="12.75">
      <c r="A30" s="40">
        <f>A17</f>
        <v>39990</v>
      </c>
      <c r="B30" s="38" t="str">
        <f>B17</f>
        <v>OTROS MATERIALES Y SUMINISTROS</v>
      </c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13"/>
      <c r="B31" s="38" t="s">
        <v>119</v>
      </c>
      <c r="C31" s="38"/>
      <c r="D31" s="39"/>
      <c r="E31" s="43">
        <v>2057814</v>
      </c>
      <c r="F31" s="15"/>
      <c r="G31" s="41"/>
      <c r="H31" s="41">
        <v>580</v>
      </c>
      <c r="I31" s="44"/>
    </row>
    <row r="32" spans="1:9" ht="12.75">
      <c r="A32" s="40"/>
      <c r="B32" s="46"/>
      <c r="C32" s="47"/>
      <c r="D32" s="48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50" t="s">
        <v>34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4</v>
      </c>
      <c r="B38" s="50" t="s">
        <v>37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53" t="s">
        <v>38</v>
      </c>
      <c r="C39" s="47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53" t="s">
        <v>39</v>
      </c>
      <c r="C40" s="47"/>
      <c r="D40" s="48"/>
      <c r="E40" s="17"/>
      <c r="F40" s="15"/>
      <c r="G40" s="15"/>
      <c r="H40" s="15"/>
      <c r="I40" s="16"/>
    </row>
    <row r="41" spans="1:9" ht="12.75">
      <c r="A41" s="43">
        <v>1</v>
      </c>
      <c r="B41" s="53" t="s">
        <v>40</v>
      </c>
      <c r="C41" s="47"/>
      <c r="D41" s="48"/>
      <c r="E41" s="17"/>
      <c r="F41" s="15"/>
      <c r="G41" s="15"/>
      <c r="H41" s="15"/>
      <c r="I41" s="16"/>
    </row>
    <row r="42" spans="1:9" ht="12.75">
      <c r="A42" s="43">
        <v>1</v>
      </c>
      <c r="B42" s="54" t="s">
        <v>42</v>
      </c>
      <c r="C42" s="55"/>
      <c r="D42" s="48"/>
      <c r="E42" s="17"/>
      <c r="F42" s="15"/>
      <c r="G42" s="15"/>
      <c r="H42" s="15"/>
      <c r="I42" s="16"/>
    </row>
    <row r="43" spans="1:9" ht="12.75">
      <c r="A43" s="43">
        <v>1</v>
      </c>
      <c r="B43" s="50" t="s">
        <v>43</v>
      </c>
      <c r="C43" s="47"/>
      <c r="D43" s="48"/>
      <c r="E43" s="17"/>
      <c r="F43" s="15"/>
      <c r="G43" s="15"/>
      <c r="H43" s="15"/>
      <c r="I43" s="16"/>
    </row>
    <row r="44" spans="1:9" ht="12.75">
      <c r="A44" s="43">
        <v>1</v>
      </c>
      <c r="B44" s="50" t="s">
        <v>47</v>
      </c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19990</v>
      </c>
      <c r="G51" s="26">
        <f>SUM(G11:G50)</f>
        <v>19410</v>
      </c>
      <c r="H51" s="26">
        <f>SUM(H10:H50)</f>
        <v>580</v>
      </c>
      <c r="I51" s="27">
        <f>SUM(I10:I50)</f>
        <v>24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19990</v>
      </c>
      <c r="G52" s="25">
        <f>G51+H51</f>
        <v>19990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CN. DAEN. NILTON RUDY MORANTE CONDORI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8">
    <mergeCell ref="K20:M20"/>
    <mergeCell ref="H1:I1"/>
    <mergeCell ref="A3:D3"/>
    <mergeCell ref="A8:A9"/>
    <mergeCell ref="C4:E4"/>
    <mergeCell ref="G4:I7"/>
    <mergeCell ref="F4:F7"/>
    <mergeCell ref="A1:D1"/>
    <mergeCell ref="E1:F3"/>
    <mergeCell ref="A2:D2"/>
    <mergeCell ref="G2:G3"/>
    <mergeCell ref="H2:I3"/>
    <mergeCell ref="F8:F9"/>
    <mergeCell ref="A4:B4"/>
    <mergeCell ref="H8:H9"/>
    <mergeCell ref="I8:I9"/>
    <mergeCell ref="A5:B5"/>
    <mergeCell ref="C5:E5"/>
    <mergeCell ref="A6:B6"/>
    <mergeCell ref="B18:D18"/>
    <mergeCell ref="G8:G9"/>
    <mergeCell ref="E8:E9"/>
    <mergeCell ref="C6:E6"/>
    <mergeCell ref="B8:D9"/>
    <mergeCell ref="B10:D10"/>
    <mergeCell ref="B11:D11"/>
    <mergeCell ref="B15:D15"/>
    <mergeCell ref="B12:D12"/>
    <mergeCell ref="B19:D19"/>
    <mergeCell ref="H52:I52"/>
    <mergeCell ref="C7:E7"/>
    <mergeCell ref="A60:I60"/>
    <mergeCell ref="E57:E59"/>
    <mergeCell ref="F57:I59"/>
    <mergeCell ref="A53:D56"/>
    <mergeCell ref="A57:D59"/>
    <mergeCell ref="E54:I56"/>
    <mergeCell ref="E53:I53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19">
      <selection activeCell="C5" sqref="C5:E5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54"/>
      <c r="E1" s="155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57"/>
      <c r="F2" s="158"/>
      <c r="G2" s="166" t="s">
        <v>10</v>
      </c>
      <c r="H2" s="168">
        <v>45065</v>
      </c>
      <c r="I2" s="169"/>
    </row>
    <row r="3" spans="1:9" ht="18.75" customHeight="1" thickBot="1">
      <c r="A3" s="172" t="s">
        <v>44</v>
      </c>
      <c r="B3" s="173"/>
      <c r="C3" s="173"/>
      <c r="D3" s="174"/>
      <c r="E3" s="159"/>
      <c r="F3" s="160"/>
      <c r="G3" s="167"/>
      <c r="H3" s="170"/>
      <c r="I3" s="171"/>
    </row>
    <row r="4" spans="1:10" s="1" customFormat="1" ht="17.25" customHeight="1">
      <c r="A4" s="132" t="s">
        <v>107</v>
      </c>
      <c r="B4" s="133"/>
      <c r="C4" s="134" t="s">
        <v>121</v>
      </c>
      <c r="D4" s="134"/>
      <c r="E4" s="134"/>
      <c r="F4" s="135" t="s">
        <v>17</v>
      </c>
      <c r="G4" s="138" t="s">
        <v>120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57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1" s="1" customFormat="1" ht="17.25" customHeight="1" thickBot="1">
      <c r="A7" s="3" t="s">
        <v>45</v>
      </c>
      <c r="B7" s="4"/>
      <c r="C7" s="150">
        <v>1520</v>
      </c>
      <c r="D7" s="150"/>
      <c r="E7" s="151"/>
      <c r="F7" s="137"/>
      <c r="G7" s="144"/>
      <c r="H7" s="145"/>
      <c r="I7" s="146"/>
      <c r="J7"/>
      <c r="K7" s="63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21100</v>
      </c>
      <c r="B12" s="97" t="s">
        <v>58</v>
      </c>
      <c r="C12" s="98"/>
      <c r="D12" s="99"/>
      <c r="E12" s="17"/>
      <c r="F12" s="41">
        <v>200</v>
      </c>
      <c r="G12" s="15"/>
      <c r="H12" s="15"/>
      <c r="I12" s="16"/>
      <c r="K12" s="36"/>
      <c r="L12" s="28"/>
      <c r="M12" s="28"/>
      <c r="N12" s="28"/>
    </row>
    <row r="13" spans="1:14" ht="12.75">
      <c r="A13" s="40">
        <v>21200</v>
      </c>
      <c r="B13" s="38" t="s">
        <v>59</v>
      </c>
      <c r="C13" s="38"/>
      <c r="D13" s="38"/>
      <c r="E13" s="17"/>
      <c r="F13" s="41">
        <v>500</v>
      </c>
      <c r="G13" s="15"/>
      <c r="H13" s="15"/>
      <c r="I13" s="16"/>
      <c r="K13" s="36"/>
      <c r="L13" s="28"/>
      <c r="M13" s="28"/>
      <c r="N13" s="28"/>
    </row>
    <row r="14" spans="1:14" ht="12.75">
      <c r="A14" s="40">
        <v>21300</v>
      </c>
      <c r="B14" s="38" t="s">
        <v>60</v>
      </c>
      <c r="C14" s="38"/>
      <c r="D14" s="38"/>
      <c r="E14" s="17"/>
      <c r="F14" s="41">
        <v>200</v>
      </c>
      <c r="G14" s="15"/>
      <c r="H14" s="15"/>
      <c r="I14" s="16"/>
      <c r="K14" s="36"/>
      <c r="L14" s="28"/>
      <c r="M14" s="28"/>
      <c r="N14" s="28"/>
    </row>
    <row r="15" spans="1:14" ht="12.75">
      <c r="A15" s="40">
        <v>21400</v>
      </c>
      <c r="B15" s="97" t="s">
        <v>61</v>
      </c>
      <c r="C15" s="98"/>
      <c r="D15" s="99"/>
      <c r="E15" s="12"/>
      <c r="F15" s="41">
        <v>350</v>
      </c>
      <c r="G15" s="15"/>
      <c r="H15" s="15"/>
      <c r="I15" s="16"/>
      <c r="K15" s="36"/>
      <c r="L15" s="28"/>
      <c r="M15" s="28"/>
      <c r="N15" s="28"/>
    </row>
    <row r="16" spans="1:14" ht="12.75">
      <c r="A16" s="40">
        <v>21500</v>
      </c>
      <c r="B16" s="38" t="s">
        <v>62</v>
      </c>
      <c r="C16" s="38"/>
      <c r="D16" s="39"/>
      <c r="E16" s="17"/>
      <c r="F16" s="41">
        <v>300</v>
      </c>
      <c r="G16" s="15"/>
      <c r="H16" s="15"/>
      <c r="I16" s="16"/>
      <c r="K16" s="36"/>
      <c r="L16" s="28"/>
      <c r="M16" s="28"/>
      <c r="N16" s="28"/>
    </row>
    <row r="17" spans="1:14" ht="12.75">
      <c r="A17" s="40">
        <v>21600</v>
      </c>
      <c r="B17" s="38" t="s">
        <v>63</v>
      </c>
      <c r="C17" s="38"/>
      <c r="D17" s="39"/>
      <c r="E17" s="12"/>
      <c r="F17" s="41">
        <v>200</v>
      </c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21100</v>
      </c>
      <c r="B19" s="97" t="str">
        <f>B12</f>
        <v>COMUNICACIONES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64</v>
      </c>
      <c r="C20" s="38"/>
      <c r="D20" s="38"/>
      <c r="E20" s="42">
        <v>254</v>
      </c>
      <c r="F20" s="15"/>
      <c r="G20" s="41">
        <v>200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f>A13</f>
        <v>21200</v>
      </c>
      <c r="B21" s="38" t="str">
        <f>B13</f>
        <v>ENERGIA ELECTRICA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38" t="s">
        <v>65</v>
      </c>
      <c r="C22" s="38"/>
      <c r="D22" s="38"/>
      <c r="E22" s="42">
        <v>1548</v>
      </c>
      <c r="F22" s="15"/>
      <c r="G22" s="41">
        <v>500</v>
      </c>
      <c r="H22" s="41"/>
      <c r="I22" s="45"/>
      <c r="N22" s="57"/>
      <c r="O22" s="57"/>
    </row>
    <row r="23" spans="1:12" ht="12.75">
      <c r="A23" s="40">
        <f>A14</f>
        <v>21300</v>
      </c>
      <c r="B23" s="38" t="str">
        <f>B14</f>
        <v>AGUA</v>
      </c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 t="s">
        <v>66</v>
      </c>
      <c r="C24" s="38"/>
      <c r="D24" s="39"/>
      <c r="E24" s="42">
        <v>5</v>
      </c>
      <c r="F24" s="15"/>
      <c r="G24" s="41">
        <v>200</v>
      </c>
      <c r="H24" s="41"/>
      <c r="I24" s="44"/>
      <c r="L24" s="28"/>
    </row>
    <row r="25" spans="1:12" ht="12.75">
      <c r="A25" s="40"/>
      <c r="B25" s="38" t="s">
        <v>33</v>
      </c>
      <c r="C25" s="38"/>
      <c r="D25" s="39"/>
      <c r="E25" s="42"/>
      <c r="F25" s="15"/>
      <c r="G25" s="41"/>
      <c r="H25" s="41"/>
      <c r="I25" s="44">
        <f>G24*16%</f>
        <v>32</v>
      </c>
      <c r="L25" s="28"/>
    </row>
    <row r="26" spans="1:12" ht="12.75">
      <c r="A26" s="40">
        <f>A15</f>
        <v>21400</v>
      </c>
      <c r="B26" s="37" t="str">
        <f>B15</f>
        <v>TELEFONIA</v>
      </c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 t="s">
        <v>67</v>
      </c>
      <c r="C27" s="38"/>
      <c r="D27" s="39"/>
      <c r="E27" s="42">
        <v>15469</v>
      </c>
      <c r="F27" s="15"/>
      <c r="G27" s="41">
        <v>350</v>
      </c>
      <c r="H27" s="41"/>
      <c r="I27" s="44"/>
      <c r="L27" s="28"/>
    </row>
    <row r="28" spans="1:9" ht="12.75">
      <c r="A28" s="40">
        <f>A16</f>
        <v>21500</v>
      </c>
      <c r="B28" s="38" t="str">
        <f>B16</f>
        <v>GAS DOMICILIARIO</v>
      </c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 t="s">
        <v>68</v>
      </c>
      <c r="C29" s="38"/>
      <c r="D29" s="39"/>
      <c r="E29" s="42">
        <v>2311115</v>
      </c>
      <c r="F29" s="15"/>
      <c r="G29" s="41">
        <v>300</v>
      </c>
      <c r="H29" s="41"/>
      <c r="I29" s="44"/>
    </row>
    <row r="30" spans="1:11" ht="12.75">
      <c r="A30" s="40">
        <f>A17</f>
        <v>21600</v>
      </c>
      <c r="B30" s="38" t="str">
        <f>B17</f>
        <v>INTERNET</v>
      </c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40"/>
      <c r="B31" s="38" t="s">
        <v>69</v>
      </c>
      <c r="C31" s="38"/>
      <c r="D31" s="39"/>
      <c r="E31" s="43">
        <v>4562</v>
      </c>
      <c r="F31" s="15"/>
      <c r="G31" s="41">
        <v>200</v>
      </c>
      <c r="H31" s="41"/>
      <c r="I31" s="44"/>
    </row>
    <row r="32" spans="1:9" ht="12.75">
      <c r="A32" s="13"/>
      <c r="B32" s="38"/>
      <c r="C32" s="38"/>
      <c r="D32" s="39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50" t="s">
        <v>34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5</v>
      </c>
      <c r="B38" s="50" t="s">
        <v>37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53" t="s">
        <v>38</v>
      </c>
      <c r="C39" s="47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53" t="s">
        <v>40</v>
      </c>
      <c r="C40" s="47"/>
      <c r="D40" s="48"/>
      <c r="E40" s="17"/>
      <c r="F40" s="15"/>
      <c r="G40" s="15"/>
      <c r="H40" s="15"/>
      <c r="I40" s="16"/>
    </row>
    <row r="41" spans="1:9" ht="12.75">
      <c r="A41" s="49"/>
      <c r="B41" s="53"/>
      <c r="C41" s="47"/>
      <c r="D41" s="48"/>
      <c r="E41" s="17"/>
      <c r="F41" s="15"/>
      <c r="G41" s="15"/>
      <c r="H41" s="15"/>
      <c r="I41" s="16"/>
    </row>
    <row r="42" spans="1:9" ht="12.75">
      <c r="A42" s="49"/>
      <c r="B42" s="54"/>
      <c r="C42" s="55"/>
      <c r="D42" s="48"/>
      <c r="E42" s="17"/>
      <c r="F42" s="15"/>
      <c r="G42" s="15"/>
      <c r="H42" s="15"/>
      <c r="I42" s="16"/>
    </row>
    <row r="43" spans="1:9" ht="12.75">
      <c r="A43" s="49"/>
      <c r="B43" s="50"/>
      <c r="C43" s="47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1750</v>
      </c>
      <c r="G51" s="26">
        <f>SUM(G11:G50)</f>
        <v>1750</v>
      </c>
      <c r="H51" s="26">
        <f>SUM(H10:H50)</f>
        <v>0</v>
      </c>
      <c r="I51" s="27">
        <f>SUM(I10:I50)</f>
        <v>32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1750</v>
      </c>
      <c r="G52" s="25">
        <f>G51+H51</f>
        <v>1750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ALF. CGON. GILBERT ESCALERA TORREZ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8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8:A9"/>
    <mergeCell ref="B8:D9"/>
    <mergeCell ref="E8:E9"/>
    <mergeCell ref="F8:F9"/>
    <mergeCell ref="G8:G9"/>
    <mergeCell ref="H8:H9"/>
    <mergeCell ref="I8:I9"/>
    <mergeCell ref="B10:D10"/>
    <mergeCell ref="B11:D11"/>
    <mergeCell ref="B12:D12"/>
    <mergeCell ref="B15:D15"/>
    <mergeCell ref="B18:D18"/>
    <mergeCell ref="A57:D59"/>
    <mergeCell ref="E57:E59"/>
    <mergeCell ref="F57:I59"/>
    <mergeCell ref="A60:I60"/>
    <mergeCell ref="B19:D19"/>
    <mergeCell ref="K20:M20"/>
    <mergeCell ref="H52:I52"/>
    <mergeCell ref="A53:D56"/>
    <mergeCell ref="E53:I53"/>
    <mergeCell ref="E54:I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25">
      <selection activeCell="A35" sqref="A35:A40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54"/>
      <c r="E1" s="155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57"/>
      <c r="F2" s="158"/>
      <c r="G2" s="166" t="s">
        <v>10</v>
      </c>
      <c r="H2" s="168">
        <v>45227</v>
      </c>
      <c r="I2" s="169"/>
    </row>
    <row r="3" spans="1:9" ht="18.75" customHeight="1" thickBot="1">
      <c r="A3" s="172" t="s">
        <v>44</v>
      </c>
      <c r="B3" s="173"/>
      <c r="C3" s="173"/>
      <c r="D3" s="174"/>
      <c r="E3" s="159"/>
      <c r="F3" s="160"/>
      <c r="G3" s="167"/>
      <c r="H3" s="170"/>
      <c r="I3" s="171"/>
    </row>
    <row r="4" spans="1:10" s="1" customFormat="1" ht="17.25" customHeight="1">
      <c r="A4" s="132" t="s">
        <v>107</v>
      </c>
      <c r="B4" s="133"/>
      <c r="C4" s="134" t="s">
        <v>123</v>
      </c>
      <c r="D4" s="134"/>
      <c r="E4" s="134"/>
      <c r="F4" s="135" t="s">
        <v>17</v>
      </c>
      <c r="G4" s="138" t="s">
        <v>70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71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1" s="1" customFormat="1" ht="17.25" customHeight="1" thickBot="1">
      <c r="A7" s="3" t="s">
        <v>45</v>
      </c>
      <c r="B7" s="4"/>
      <c r="C7" s="150">
        <v>2505</v>
      </c>
      <c r="D7" s="150"/>
      <c r="E7" s="151"/>
      <c r="F7" s="137"/>
      <c r="G7" s="144"/>
      <c r="H7" s="145"/>
      <c r="I7" s="146"/>
      <c r="J7"/>
      <c r="K7" s="63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34200</v>
      </c>
      <c r="B12" s="97" t="s">
        <v>72</v>
      </c>
      <c r="C12" s="98"/>
      <c r="D12" s="99"/>
      <c r="E12" s="17"/>
      <c r="F12" s="41">
        <v>4500</v>
      </c>
      <c r="G12" s="15"/>
      <c r="H12" s="15"/>
      <c r="I12" s="16"/>
      <c r="K12" s="36"/>
      <c r="L12" s="28"/>
      <c r="M12" s="28"/>
      <c r="N12" s="28"/>
    </row>
    <row r="13" spans="1:14" ht="12.75">
      <c r="A13" s="40"/>
      <c r="B13" s="38"/>
      <c r="C13" s="38"/>
      <c r="D13" s="38"/>
      <c r="E13" s="17"/>
      <c r="F13" s="41"/>
      <c r="G13" s="15"/>
      <c r="H13" s="15"/>
      <c r="I13" s="16"/>
      <c r="K13" s="36"/>
      <c r="L13" s="28"/>
      <c r="M13" s="28"/>
      <c r="N13" s="28"/>
    </row>
    <row r="14" spans="1:14" ht="12.75">
      <c r="A14" s="40"/>
      <c r="B14" s="38"/>
      <c r="C14" s="38"/>
      <c r="D14" s="38"/>
      <c r="E14" s="17"/>
      <c r="F14" s="41"/>
      <c r="G14" s="15"/>
      <c r="H14" s="15"/>
      <c r="I14" s="16"/>
      <c r="K14" s="36"/>
      <c r="L14" s="28"/>
      <c r="M14" s="28"/>
      <c r="N14" s="28"/>
    </row>
    <row r="15" spans="1:14" ht="12.75">
      <c r="A15" s="40"/>
      <c r="B15" s="97"/>
      <c r="C15" s="98"/>
      <c r="D15" s="99"/>
      <c r="E15" s="12"/>
      <c r="F15" s="41"/>
      <c r="G15" s="15"/>
      <c r="H15" s="15"/>
      <c r="I15" s="16"/>
      <c r="K15" s="36"/>
      <c r="L15" s="28"/>
      <c r="M15" s="28"/>
      <c r="N15" s="28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36"/>
      <c r="L16" s="28"/>
      <c r="M16" s="28"/>
      <c r="N16" s="28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34200</v>
      </c>
      <c r="B19" s="97" t="str">
        <f>B12</f>
        <v>PRODUCTOS QUÍMICOS Y FARMACÉUTICOS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73</v>
      </c>
      <c r="C20" s="38"/>
      <c r="D20" s="38"/>
      <c r="E20" s="42">
        <v>254</v>
      </c>
      <c r="F20" s="15"/>
      <c r="G20" s="41">
        <v>1000</v>
      </c>
      <c r="H20" s="41"/>
      <c r="I20" s="44"/>
      <c r="K20" s="100"/>
      <c r="L20" s="100"/>
      <c r="M20" s="100"/>
      <c r="N20" s="56"/>
      <c r="O20" s="57"/>
    </row>
    <row r="21" spans="1:15" ht="12.75">
      <c r="A21" s="40"/>
      <c r="B21" s="38" t="s">
        <v>73</v>
      </c>
      <c r="C21" s="38"/>
      <c r="D21" s="38"/>
      <c r="E21" s="42">
        <v>255</v>
      </c>
      <c r="F21" s="15"/>
      <c r="G21" s="41">
        <v>1000</v>
      </c>
      <c r="H21" s="41"/>
      <c r="I21" s="45"/>
      <c r="N21" s="57"/>
      <c r="O21" s="57"/>
    </row>
    <row r="22" spans="1:15" ht="12.75">
      <c r="A22" s="40"/>
      <c r="B22" s="38" t="s">
        <v>73</v>
      </c>
      <c r="C22" s="38"/>
      <c r="D22" s="38"/>
      <c r="E22" s="42">
        <v>256</v>
      </c>
      <c r="F22" s="15"/>
      <c r="G22" s="41">
        <v>1000</v>
      </c>
      <c r="H22" s="41"/>
      <c r="I22" s="45"/>
      <c r="N22" s="57"/>
      <c r="O22" s="57"/>
    </row>
    <row r="23" spans="1:12" ht="12.75">
      <c r="A23" s="40"/>
      <c r="B23" s="38" t="s">
        <v>73</v>
      </c>
      <c r="C23" s="38"/>
      <c r="D23" s="38"/>
      <c r="E23" s="42">
        <v>257</v>
      </c>
      <c r="F23" s="15"/>
      <c r="G23" s="41">
        <v>1000</v>
      </c>
      <c r="H23" s="41"/>
      <c r="I23" s="44"/>
      <c r="L23" s="28"/>
    </row>
    <row r="24" spans="1:12" ht="12.75">
      <c r="A24" s="40"/>
      <c r="B24" s="38" t="s">
        <v>73</v>
      </c>
      <c r="C24" s="38"/>
      <c r="D24" s="39"/>
      <c r="E24" s="42">
        <v>258</v>
      </c>
      <c r="F24" s="15"/>
      <c r="G24" s="41">
        <v>500</v>
      </c>
      <c r="H24" s="41"/>
      <c r="I24" s="44"/>
      <c r="L24" s="28"/>
    </row>
    <row r="25" spans="1:12" ht="12.75">
      <c r="A25" s="40"/>
      <c r="B25" s="38"/>
      <c r="C25" s="38"/>
      <c r="D25" s="39"/>
      <c r="E25" s="42"/>
      <c r="F25" s="15"/>
      <c r="G25" s="41"/>
      <c r="H25" s="41"/>
      <c r="I25" s="44"/>
      <c r="L25" s="28"/>
    </row>
    <row r="26" spans="1:12" ht="12.75">
      <c r="A26" s="40"/>
      <c r="B26" s="37"/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40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13"/>
      <c r="B32" s="38"/>
      <c r="C32" s="38"/>
      <c r="D32" s="39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50" t="s">
        <v>34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5</v>
      </c>
      <c r="B38" s="50" t="s">
        <v>37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53" t="s">
        <v>74</v>
      </c>
      <c r="C39" s="47"/>
      <c r="D39" s="48"/>
      <c r="E39" s="17"/>
      <c r="F39" s="15"/>
      <c r="G39" s="15"/>
      <c r="H39" s="15"/>
      <c r="I39" s="16"/>
    </row>
    <row r="40" spans="1:9" ht="12.75">
      <c r="A40" s="43">
        <v>1</v>
      </c>
      <c r="B40" s="53" t="s">
        <v>75</v>
      </c>
      <c r="C40" s="47"/>
      <c r="D40" s="48"/>
      <c r="E40" s="17"/>
      <c r="F40" s="15"/>
      <c r="G40" s="15"/>
      <c r="H40" s="15"/>
      <c r="I40" s="16"/>
    </row>
    <row r="41" spans="1:9" ht="12.75">
      <c r="A41" s="49"/>
      <c r="B41" s="53"/>
      <c r="C41" s="47"/>
      <c r="D41" s="48"/>
      <c r="E41" s="17"/>
      <c r="F41" s="15"/>
      <c r="G41" s="15"/>
      <c r="H41" s="15"/>
      <c r="I41" s="16"/>
    </row>
    <row r="42" spans="1:9" ht="12.75">
      <c r="A42" s="49"/>
      <c r="B42" s="54"/>
      <c r="C42" s="55"/>
      <c r="D42" s="48"/>
      <c r="E42" s="17"/>
      <c r="F42" s="15"/>
      <c r="G42" s="15"/>
      <c r="H42" s="15"/>
      <c r="I42" s="16"/>
    </row>
    <row r="43" spans="1:9" ht="12.75">
      <c r="A43" s="49"/>
      <c r="B43" s="50"/>
      <c r="C43" s="47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4500</v>
      </c>
      <c r="G51" s="26">
        <f>SUM(G11:G50)</f>
        <v>4500</v>
      </c>
      <c r="H51" s="26">
        <f>SUM(H10:H50)</f>
        <v>0</v>
      </c>
      <c r="I51" s="27">
        <f>SUM(I10:I50)</f>
        <v>0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4500</v>
      </c>
      <c r="G52" s="25">
        <f>G51+H51</f>
        <v>4500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CF. DEMN. VICTOR VALDIVIA ROMERO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8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8:A9"/>
    <mergeCell ref="B8:D9"/>
    <mergeCell ref="E8:E9"/>
    <mergeCell ref="F8:F9"/>
    <mergeCell ref="G8:G9"/>
    <mergeCell ref="H8:H9"/>
    <mergeCell ref="I8:I9"/>
    <mergeCell ref="B10:D10"/>
    <mergeCell ref="B11:D11"/>
    <mergeCell ref="B12:D12"/>
    <mergeCell ref="B15:D15"/>
    <mergeCell ref="B18:D18"/>
    <mergeCell ref="A57:D59"/>
    <mergeCell ref="E57:E59"/>
    <mergeCell ref="F57:I59"/>
    <mergeCell ref="A60:I60"/>
    <mergeCell ref="B19:D19"/>
    <mergeCell ref="K20:M20"/>
    <mergeCell ref="H52:I52"/>
    <mergeCell ref="A53:D56"/>
    <mergeCell ref="E53:I53"/>
    <mergeCell ref="E54:I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37">
      <selection activeCell="A44" sqref="A44:A49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4.57421875" style="0" customWidth="1"/>
    <col min="5" max="5" width="9.2812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75"/>
      <c r="E1" s="176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77"/>
      <c r="F2" s="158"/>
      <c r="G2" s="166" t="s">
        <v>10</v>
      </c>
      <c r="H2" s="168">
        <v>45065</v>
      </c>
      <c r="I2" s="169"/>
    </row>
    <row r="3" spans="1:9" ht="18.75" customHeight="1" thickBot="1">
      <c r="A3" s="163" t="s">
        <v>44</v>
      </c>
      <c r="B3" s="164"/>
      <c r="C3" s="164"/>
      <c r="D3" s="165"/>
      <c r="E3" s="177"/>
      <c r="F3" s="158"/>
      <c r="G3" s="178"/>
      <c r="H3" s="179"/>
      <c r="I3" s="180"/>
    </row>
    <row r="4" spans="1:10" s="1" customFormat="1" ht="17.25" customHeight="1">
      <c r="A4" s="132" t="s">
        <v>107</v>
      </c>
      <c r="B4" s="133"/>
      <c r="C4" s="134" t="s">
        <v>122</v>
      </c>
      <c r="D4" s="134"/>
      <c r="E4" s="134"/>
      <c r="F4" s="135" t="s">
        <v>17</v>
      </c>
      <c r="G4" s="138" t="s">
        <v>76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30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0" s="1" customFormat="1" ht="17.25" customHeight="1" thickBot="1">
      <c r="A7" s="3" t="s">
        <v>45</v>
      </c>
      <c r="B7" s="4"/>
      <c r="C7" s="150">
        <v>1254</v>
      </c>
      <c r="D7" s="150"/>
      <c r="E7" s="151"/>
      <c r="F7" s="137"/>
      <c r="G7" s="144"/>
      <c r="H7" s="145"/>
      <c r="I7" s="146"/>
      <c r="J7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13"/>
      <c r="B10" s="59" t="s">
        <v>20</v>
      </c>
      <c r="C10" s="59"/>
      <c r="D10" s="59"/>
      <c r="E10" s="17"/>
      <c r="F10" s="15"/>
      <c r="G10" s="15"/>
      <c r="H10" s="15"/>
      <c r="I10" s="16"/>
    </row>
    <row r="11" spans="1:9" ht="12.75">
      <c r="A11" s="40">
        <v>25600</v>
      </c>
      <c r="B11" s="37" t="s">
        <v>77</v>
      </c>
      <c r="C11" s="38"/>
      <c r="D11" s="39"/>
      <c r="E11" s="17"/>
      <c r="F11" s="41">
        <v>500</v>
      </c>
      <c r="G11" s="15"/>
      <c r="H11" s="15"/>
      <c r="I11" s="16"/>
    </row>
    <row r="12" spans="1:14" ht="12.75">
      <c r="A12" s="40">
        <v>32100</v>
      </c>
      <c r="B12" s="37" t="s">
        <v>78</v>
      </c>
      <c r="C12" s="38"/>
      <c r="D12" s="39"/>
      <c r="E12" s="17"/>
      <c r="F12" s="41">
        <v>600</v>
      </c>
      <c r="G12" s="15"/>
      <c r="H12" s="15"/>
      <c r="I12" s="16"/>
      <c r="J12" s="64"/>
      <c r="K12" s="36"/>
      <c r="L12" s="28"/>
      <c r="M12" s="28"/>
      <c r="N12" s="28"/>
    </row>
    <row r="13" spans="1:14" ht="12.75">
      <c r="A13" s="40">
        <v>32200</v>
      </c>
      <c r="B13" s="38" t="s">
        <v>79</v>
      </c>
      <c r="C13" s="38"/>
      <c r="D13" s="38"/>
      <c r="E13" s="17"/>
      <c r="F13" s="41">
        <v>700</v>
      </c>
      <c r="G13" s="15"/>
      <c r="H13" s="15"/>
      <c r="I13" s="16"/>
      <c r="J13" s="64"/>
      <c r="K13" s="36"/>
      <c r="L13" s="28"/>
      <c r="M13" s="28"/>
      <c r="N13" s="28"/>
    </row>
    <row r="14" spans="1:14" ht="12.75">
      <c r="A14" s="40">
        <v>34200</v>
      </c>
      <c r="B14" s="38" t="s">
        <v>80</v>
      </c>
      <c r="C14" s="38"/>
      <c r="D14" s="38"/>
      <c r="E14" s="12"/>
      <c r="F14" s="41">
        <v>800</v>
      </c>
      <c r="G14" s="15"/>
      <c r="H14" s="15"/>
      <c r="I14" s="16"/>
      <c r="J14" s="64"/>
      <c r="K14" s="36"/>
      <c r="L14" s="28"/>
      <c r="M14" s="28"/>
      <c r="N14" s="28"/>
    </row>
    <row r="15" spans="1:14" ht="12.75">
      <c r="A15" s="40">
        <v>34500</v>
      </c>
      <c r="B15" s="37" t="s">
        <v>31</v>
      </c>
      <c r="C15" s="38"/>
      <c r="D15" s="39"/>
      <c r="E15" s="17"/>
      <c r="F15" s="41">
        <v>900</v>
      </c>
      <c r="G15" s="15"/>
      <c r="H15" s="15"/>
      <c r="I15" s="16"/>
      <c r="J15" s="64"/>
      <c r="K15" s="36"/>
      <c r="L15" s="28"/>
      <c r="M15" s="28"/>
      <c r="N15" s="28"/>
    </row>
    <row r="16" spans="1:14" ht="12.75">
      <c r="A16" s="40">
        <v>34600</v>
      </c>
      <c r="B16" s="38" t="s">
        <v>24</v>
      </c>
      <c r="C16" s="38"/>
      <c r="D16" s="39"/>
      <c r="E16" s="12"/>
      <c r="F16" s="41">
        <v>100</v>
      </c>
      <c r="G16" s="15"/>
      <c r="H16" s="15"/>
      <c r="I16" s="16"/>
      <c r="J16" s="64"/>
      <c r="K16" s="36"/>
      <c r="L16" s="28"/>
      <c r="M16" s="28"/>
      <c r="N16" s="28"/>
    </row>
    <row r="17" spans="1:14" ht="12.75">
      <c r="A17" s="40">
        <v>39100</v>
      </c>
      <c r="B17" s="38" t="s">
        <v>81</v>
      </c>
      <c r="C17" s="38"/>
      <c r="D17" s="39"/>
      <c r="E17" s="35"/>
      <c r="F17" s="41">
        <v>200</v>
      </c>
      <c r="G17" s="15"/>
      <c r="H17" s="15"/>
      <c r="I17" s="16"/>
      <c r="J17" s="64"/>
      <c r="K17" s="36"/>
      <c r="L17" s="28"/>
      <c r="M17" s="28"/>
      <c r="N17" s="28"/>
    </row>
    <row r="18" spans="1:10" ht="12.75">
      <c r="A18" s="40">
        <v>39200</v>
      </c>
      <c r="B18" s="37" t="s">
        <v>82</v>
      </c>
      <c r="C18" s="38"/>
      <c r="D18" s="39"/>
      <c r="E18" s="35"/>
      <c r="F18" s="41">
        <v>300</v>
      </c>
      <c r="G18" s="15"/>
      <c r="H18" s="15"/>
      <c r="I18" s="29"/>
      <c r="J18" s="64"/>
    </row>
    <row r="19" spans="1:10" ht="12.75">
      <c r="A19" s="40">
        <v>39500</v>
      </c>
      <c r="B19" s="38" t="s">
        <v>83</v>
      </c>
      <c r="C19" s="38"/>
      <c r="D19" s="39"/>
      <c r="E19" s="42"/>
      <c r="F19" s="41">
        <v>400</v>
      </c>
      <c r="G19" s="15"/>
      <c r="H19" s="15"/>
      <c r="I19" s="29"/>
      <c r="J19" s="64"/>
    </row>
    <row r="20" spans="1:15" ht="12.75">
      <c r="A20" s="40">
        <v>39700</v>
      </c>
      <c r="B20" s="38" t="s">
        <v>84</v>
      </c>
      <c r="C20" s="38"/>
      <c r="D20" s="39"/>
      <c r="E20" s="42"/>
      <c r="F20" s="41">
        <v>500</v>
      </c>
      <c r="G20" s="41"/>
      <c r="H20" s="41"/>
      <c r="I20" s="44"/>
      <c r="J20" s="64"/>
      <c r="K20" s="100"/>
      <c r="L20" s="100"/>
      <c r="M20" s="100"/>
      <c r="N20" s="56"/>
      <c r="O20" s="57"/>
    </row>
    <row r="21" spans="1:15" ht="12.75">
      <c r="A21" s="40"/>
      <c r="B21" s="58" t="s">
        <v>22</v>
      </c>
      <c r="C21" s="59"/>
      <c r="D21" s="60"/>
      <c r="E21" s="42"/>
      <c r="F21" s="15"/>
      <c r="G21" s="41"/>
      <c r="H21" s="41"/>
      <c r="I21" s="45"/>
      <c r="N21" s="57"/>
      <c r="O21" s="57"/>
    </row>
    <row r="22" spans="1:15" ht="12.75">
      <c r="A22" s="40">
        <v>25600</v>
      </c>
      <c r="B22" s="38" t="str">
        <f>B11</f>
        <v>SERVICIOS DE IMP., FOTOC. Y FOTOGRÁFICOS</v>
      </c>
      <c r="C22" s="38"/>
      <c r="D22" s="39"/>
      <c r="E22" s="42"/>
      <c r="F22" s="15"/>
      <c r="G22" s="41"/>
      <c r="H22" s="41"/>
      <c r="I22" s="45"/>
      <c r="N22" s="57"/>
      <c r="O22" s="57"/>
    </row>
    <row r="23" spans="1:12" ht="12.75">
      <c r="A23" s="40"/>
      <c r="B23" s="37" t="s">
        <v>85</v>
      </c>
      <c r="C23" s="38"/>
      <c r="D23" s="39"/>
      <c r="E23" s="42">
        <v>1522</v>
      </c>
      <c r="F23" s="15"/>
      <c r="G23" s="41">
        <v>500</v>
      </c>
      <c r="H23" s="41"/>
      <c r="I23" s="44"/>
      <c r="L23" s="28"/>
    </row>
    <row r="24" spans="1:12" ht="12.75">
      <c r="A24" s="40">
        <v>32100</v>
      </c>
      <c r="B24" s="38" t="str">
        <f>B12</f>
        <v>PAPEL DE ESCRITORIO</v>
      </c>
      <c r="C24" s="38"/>
      <c r="D24" s="39"/>
      <c r="E24" s="42"/>
      <c r="F24" s="15"/>
      <c r="G24" s="41"/>
      <c r="H24" s="41"/>
      <c r="I24" s="44"/>
      <c r="L24" s="28"/>
    </row>
    <row r="25" spans="1:12" ht="12.75">
      <c r="A25" s="40"/>
      <c r="B25" s="37" t="s">
        <v>85</v>
      </c>
      <c r="C25" s="38"/>
      <c r="D25" s="39"/>
      <c r="E25" s="42">
        <v>1523</v>
      </c>
      <c r="F25" s="15"/>
      <c r="G25" s="41">
        <v>600</v>
      </c>
      <c r="H25" s="41"/>
      <c r="I25" s="44"/>
      <c r="L25" s="28"/>
    </row>
    <row r="26" spans="1:12" ht="12.75">
      <c r="A26" s="40">
        <v>32200</v>
      </c>
      <c r="B26" s="38" t="str">
        <f>B12</f>
        <v>PAPEL DE ESCRITORIO</v>
      </c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7" t="s">
        <v>85</v>
      </c>
      <c r="C27" s="38"/>
      <c r="D27" s="39"/>
      <c r="E27" s="42">
        <v>1524</v>
      </c>
      <c r="F27" s="15"/>
      <c r="G27" s="41">
        <v>700</v>
      </c>
      <c r="H27" s="41"/>
      <c r="I27" s="44"/>
      <c r="L27" s="28"/>
    </row>
    <row r="28" spans="1:9" ht="12.75">
      <c r="A28" s="43">
        <v>34200</v>
      </c>
      <c r="B28" s="38" t="str">
        <f>B14</f>
        <v>PRODUCTOS QUÍMICOS, FARMACÉUTICOS</v>
      </c>
      <c r="C28" s="38"/>
      <c r="D28" s="39"/>
      <c r="E28" s="42"/>
      <c r="F28" s="15"/>
      <c r="G28" s="41"/>
      <c r="H28" s="41"/>
      <c r="I28" s="44"/>
    </row>
    <row r="29" spans="1:9" ht="12.75">
      <c r="A29" s="14"/>
      <c r="B29" s="37" t="s">
        <v>85</v>
      </c>
      <c r="C29" s="38"/>
      <c r="D29" s="39"/>
      <c r="E29" s="42">
        <v>1525</v>
      </c>
      <c r="F29" s="15"/>
      <c r="G29" s="41">
        <v>800</v>
      </c>
      <c r="H29" s="41"/>
      <c r="I29" s="44"/>
    </row>
    <row r="30" spans="1:11" ht="12.75">
      <c r="A30" s="43">
        <v>34500</v>
      </c>
      <c r="B30" s="38" t="str">
        <f>B15</f>
        <v>PROD. DE MIN. NO METÁLICOS Y PLÁSTICOS</v>
      </c>
      <c r="C30" s="47"/>
      <c r="D30" s="48"/>
      <c r="E30" s="42"/>
      <c r="F30" s="15"/>
      <c r="G30" s="41"/>
      <c r="H30" s="41"/>
      <c r="I30" s="44"/>
      <c r="K30" s="32"/>
    </row>
    <row r="31" spans="1:9" ht="12.75">
      <c r="A31" s="43"/>
      <c r="B31" s="37" t="s">
        <v>85</v>
      </c>
      <c r="C31" s="38"/>
      <c r="D31" s="39"/>
      <c r="E31" s="43">
        <v>1526</v>
      </c>
      <c r="F31" s="15"/>
      <c r="G31" s="41">
        <v>900</v>
      </c>
      <c r="H31" s="41"/>
      <c r="I31" s="44"/>
    </row>
    <row r="32" spans="1:9" ht="12.75">
      <c r="A32" s="43">
        <v>34600</v>
      </c>
      <c r="B32" s="38" t="str">
        <f>B16</f>
        <v>PRODUCTOS METÁLICOS</v>
      </c>
      <c r="C32" s="47"/>
      <c r="D32" s="48"/>
      <c r="E32" s="43"/>
      <c r="F32" s="15"/>
      <c r="G32" s="41"/>
      <c r="H32" s="41"/>
      <c r="I32" s="44"/>
    </row>
    <row r="33" spans="1:9" ht="12.75">
      <c r="A33" s="43"/>
      <c r="B33" s="37" t="s">
        <v>85</v>
      </c>
      <c r="C33" s="38"/>
      <c r="D33" s="39"/>
      <c r="E33" s="43">
        <v>1527</v>
      </c>
      <c r="F33" s="15"/>
      <c r="G33" s="41">
        <v>100</v>
      </c>
      <c r="H33" s="15"/>
      <c r="I33" s="16"/>
    </row>
    <row r="34" spans="1:9" ht="12.75">
      <c r="A34" s="43">
        <v>39100</v>
      </c>
      <c r="B34" s="38" t="str">
        <f>B17</f>
        <v>MATERIAL DE LIMPIEZA E HIGIENE</v>
      </c>
      <c r="C34" s="47"/>
      <c r="D34" s="48"/>
      <c r="E34" s="43"/>
      <c r="F34" s="15"/>
      <c r="G34" s="41"/>
      <c r="H34" s="15"/>
      <c r="I34" s="16"/>
    </row>
    <row r="35" spans="1:12" ht="12.75">
      <c r="A35" s="43"/>
      <c r="B35" s="37" t="s">
        <v>85</v>
      </c>
      <c r="C35" s="38"/>
      <c r="D35" s="39"/>
      <c r="E35" s="43">
        <v>1528</v>
      </c>
      <c r="F35" s="15"/>
      <c r="G35" s="41">
        <v>200</v>
      </c>
      <c r="H35" s="15"/>
      <c r="I35" s="16"/>
      <c r="L35" s="28"/>
    </row>
    <row r="36" spans="1:9" ht="12.75">
      <c r="A36" s="43">
        <v>39200</v>
      </c>
      <c r="B36" s="38" t="str">
        <f>B18</f>
        <v>MATERIAL DEPORTIVO Y RECREATIVO</v>
      </c>
      <c r="C36" s="51"/>
      <c r="D36" s="52"/>
      <c r="E36" s="43"/>
      <c r="F36" s="15"/>
      <c r="G36" s="41"/>
      <c r="H36" s="15"/>
      <c r="I36" s="16"/>
    </row>
    <row r="37" spans="1:9" ht="12.75">
      <c r="A37" s="43"/>
      <c r="B37" s="37" t="s">
        <v>85</v>
      </c>
      <c r="C37" s="38"/>
      <c r="D37" s="39"/>
      <c r="E37" s="43">
        <v>1529</v>
      </c>
      <c r="F37" s="15"/>
      <c r="G37" s="41">
        <v>300</v>
      </c>
      <c r="H37" s="15"/>
      <c r="I37" s="16"/>
    </row>
    <row r="38" spans="1:9" ht="12.75">
      <c r="A38" s="43">
        <v>39500</v>
      </c>
      <c r="B38" s="38" t="str">
        <f>B19</f>
        <v>ÚTILES DE ESCRITORIO Y OFICINA</v>
      </c>
      <c r="C38" s="47"/>
      <c r="D38" s="48"/>
      <c r="E38" s="43"/>
      <c r="F38" s="15"/>
      <c r="G38" s="41"/>
      <c r="H38" s="15"/>
      <c r="I38" s="16"/>
    </row>
    <row r="39" spans="1:9" ht="12.75">
      <c r="A39" s="43"/>
      <c r="B39" s="97" t="s">
        <v>85</v>
      </c>
      <c r="C39" s="98"/>
      <c r="D39" s="99"/>
      <c r="E39" s="43">
        <v>1530</v>
      </c>
      <c r="F39" s="15"/>
      <c r="G39" s="41">
        <v>400</v>
      </c>
      <c r="H39" s="15"/>
      <c r="I39" s="16"/>
    </row>
    <row r="40" spans="1:9" ht="12.75">
      <c r="A40" s="43">
        <v>39700</v>
      </c>
      <c r="B40" s="38" t="str">
        <f>B20</f>
        <v>ÚTILES Y MATERIALES ELÉCTRICOS</v>
      </c>
      <c r="C40" s="47"/>
      <c r="D40" s="48"/>
      <c r="E40" s="43"/>
      <c r="F40" s="15"/>
      <c r="G40" s="41"/>
      <c r="H40" s="15"/>
      <c r="I40" s="16"/>
    </row>
    <row r="41" spans="1:9" ht="12.75">
      <c r="A41" s="43"/>
      <c r="B41" s="97" t="s">
        <v>85</v>
      </c>
      <c r="C41" s="98"/>
      <c r="D41" s="99"/>
      <c r="E41" s="43">
        <v>1531</v>
      </c>
      <c r="F41" s="15"/>
      <c r="G41" s="41">
        <v>500</v>
      </c>
      <c r="H41" s="15"/>
      <c r="I41" s="16"/>
    </row>
    <row r="42" spans="1:9" ht="12.75">
      <c r="A42" s="49"/>
      <c r="B42" s="50"/>
      <c r="C42" s="47"/>
      <c r="D42" s="48"/>
      <c r="E42" s="17"/>
      <c r="F42" s="15"/>
      <c r="G42" s="15"/>
      <c r="H42" s="15"/>
      <c r="I42" s="16"/>
    </row>
    <row r="43" spans="1:9" ht="12.75">
      <c r="A43" s="40"/>
      <c r="B43" s="46" t="s">
        <v>21</v>
      </c>
      <c r="C43" s="47"/>
      <c r="D43" s="48"/>
      <c r="E43" s="17"/>
      <c r="F43" s="15"/>
      <c r="G43" s="15"/>
      <c r="H43" s="15"/>
      <c r="I43" s="16"/>
    </row>
    <row r="44" spans="1:9" ht="12.75">
      <c r="A44" s="43">
        <v>1</v>
      </c>
      <c r="B44" s="50" t="s">
        <v>34</v>
      </c>
      <c r="C44" s="47"/>
      <c r="D44" s="48"/>
      <c r="E44" s="17"/>
      <c r="F44" s="15"/>
      <c r="G44" s="15"/>
      <c r="H44" s="15"/>
      <c r="I44" s="16"/>
    </row>
    <row r="45" spans="1:9" ht="12.75">
      <c r="A45" s="43">
        <v>1</v>
      </c>
      <c r="B45" s="50" t="s">
        <v>35</v>
      </c>
      <c r="C45" s="47"/>
      <c r="D45" s="48"/>
      <c r="E45" s="17"/>
      <c r="F45" s="15"/>
      <c r="G45" s="15"/>
      <c r="H45" s="15"/>
      <c r="I45" s="16"/>
    </row>
    <row r="46" spans="1:9" ht="12.75">
      <c r="A46" s="43">
        <v>1</v>
      </c>
      <c r="B46" s="50" t="s">
        <v>36</v>
      </c>
      <c r="C46" s="51"/>
      <c r="D46" s="52"/>
      <c r="E46" s="17"/>
      <c r="F46" s="15"/>
      <c r="G46" s="15"/>
      <c r="H46" s="15"/>
      <c r="I46" s="16"/>
    </row>
    <row r="47" spans="1:9" ht="12.75">
      <c r="A47" s="43">
        <v>10</v>
      </c>
      <c r="B47" s="50" t="s">
        <v>37</v>
      </c>
      <c r="C47" s="51"/>
      <c r="D47" s="52"/>
      <c r="E47" s="17"/>
      <c r="F47" s="15"/>
      <c r="G47" s="15"/>
      <c r="H47" s="15"/>
      <c r="I47" s="16"/>
    </row>
    <row r="48" spans="1:9" ht="12.75">
      <c r="A48" s="43">
        <v>1</v>
      </c>
      <c r="B48" s="54" t="s">
        <v>42</v>
      </c>
      <c r="C48" s="55"/>
      <c r="D48" s="48"/>
      <c r="E48" s="17"/>
      <c r="F48" s="15"/>
      <c r="G48" s="15"/>
      <c r="H48" s="15"/>
      <c r="I48" s="16"/>
    </row>
    <row r="49" spans="1:9" ht="12.75">
      <c r="A49" s="43">
        <v>1</v>
      </c>
      <c r="B49" s="50" t="s">
        <v>43</v>
      </c>
      <c r="C49" s="47"/>
      <c r="D49" s="4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5000</v>
      </c>
      <c r="G51" s="26">
        <f>SUM(G11:G50)</f>
        <v>5000</v>
      </c>
      <c r="H51" s="26">
        <f>SUM(H10:H50)</f>
        <v>0</v>
      </c>
      <c r="I51" s="27">
        <f>SUM(I10:I50)</f>
        <v>0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5000</v>
      </c>
      <c r="G52" s="25">
        <f>G51+H51</f>
        <v>5000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CN. DAEN. NILTON RUDY MORANTE CONDORI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4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E53:I53"/>
    <mergeCell ref="E54:I56"/>
    <mergeCell ref="A8:A9"/>
    <mergeCell ref="B8:D9"/>
    <mergeCell ref="E8:E9"/>
    <mergeCell ref="F8:F9"/>
    <mergeCell ref="G8:G9"/>
    <mergeCell ref="H8:H9"/>
    <mergeCell ref="A57:D59"/>
    <mergeCell ref="E57:E59"/>
    <mergeCell ref="F57:I59"/>
    <mergeCell ref="A60:I60"/>
    <mergeCell ref="I8:I9"/>
    <mergeCell ref="K20:M20"/>
    <mergeCell ref="B39:D39"/>
    <mergeCell ref="B41:D41"/>
    <mergeCell ref="H52:I52"/>
    <mergeCell ref="A53:D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view="pageBreakPreview" zoomScaleSheetLayoutView="100" zoomScalePageLayoutView="0" workbookViewId="0" topLeftCell="A25">
      <selection activeCell="A35" sqref="A35:A40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00390625" style="0" customWidth="1"/>
    <col min="5" max="5" width="12.710937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75"/>
      <c r="E1" s="176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77"/>
      <c r="F2" s="158"/>
      <c r="G2" s="166" t="s">
        <v>10</v>
      </c>
      <c r="H2" s="168">
        <v>45199</v>
      </c>
      <c r="I2" s="169"/>
    </row>
    <row r="3" spans="1:11" ht="18.75" customHeight="1" thickBot="1">
      <c r="A3" s="163" t="s">
        <v>44</v>
      </c>
      <c r="B3" s="164"/>
      <c r="C3" s="164"/>
      <c r="D3" s="165"/>
      <c r="E3" s="177"/>
      <c r="F3" s="158"/>
      <c r="G3" s="178"/>
      <c r="H3" s="179"/>
      <c r="I3" s="180"/>
      <c r="K3" s="28"/>
    </row>
    <row r="4" spans="1:10" s="1" customFormat="1" ht="17.25" customHeight="1">
      <c r="A4" s="132" t="s">
        <v>107</v>
      </c>
      <c r="B4" s="133"/>
      <c r="C4" s="134" t="s">
        <v>124</v>
      </c>
      <c r="D4" s="134"/>
      <c r="E4" s="134"/>
      <c r="F4" s="135" t="s">
        <v>17</v>
      </c>
      <c r="G4" s="138" t="s">
        <v>86</v>
      </c>
      <c r="H4" s="139"/>
      <c r="I4" s="140"/>
      <c r="J4"/>
    </row>
    <row r="5" spans="1:10" s="1" customFormat="1" ht="17.25" customHeight="1">
      <c r="A5" s="147" t="s">
        <v>11</v>
      </c>
      <c r="B5" s="148"/>
      <c r="C5" s="149" t="s">
        <v>87</v>
      </c>
      <c r="D5" s="149"/>
      <c r="E5" s="149"/>
      <c r="F5" s="136"/>
      <c r="G5" s="141"/>
      <c r="H5" s="142"/>
      <c r="I5" s="143"/>
      <c r="J5"/>
    </row>
    <row r="6" spans="1:10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</row>
    <row r="7" spans="1:10" s="1" customFormat="1" ht="17.25" customHeight="1" thickBot="1">
      <c r="A7" s="3" t="s">
        <v>45</v>
      </c>
      <c r="B7" s="4"/>
      <c r="C7" s="150">
        <v>9412</v>
      </c>
      <c r="D7" s="150"/>
      <c r="E7" s="151"/>
      <c r="F7" s="137"/>
      <c r="G7" s="144"/>
      <c r="H7" s="145"/>
      <c r="I7" s="146"/>
      <c r="J7"/>
    </row>
    <row r="8" spans="1:9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</row>
    <row r="9" spans="1:9" ht="13.5" thickBot="1">
      <c r="A9" s="121"/>
      <c r="B9" s="124"/>
      <c r="C9" s="125"/>
      <c r="D9" s="125"/>
      <c r="E9" s="121"/>
      <c r="F9" s="127"/>
      <c r="G9" s="129"/>
      <c r="H9" s="131"/>
      <c r="I9" s="115"/>
    </row>
    <row r="10" spans="1:9" ht="12.75">
      <c r="A10" s="31"/>
      <c r="B10" s="116"/>
      <c r="C10" s="116"/>
      <c r="D10" s="116"/>
      <c r="E10" s="14"/>
      <c r="F10" s="15"/>
      <c r="G10" s="15"/>
      <c r="H10" s="15"/>
      <c r="I10" s="16"/>
    </row>
    <row r="11" spans="1:9" ht="12.75">
      <c r="A11" s="13"/>
      <c r="B11" s="117" t="s">
        <v>20</v>
      </c>
      <c r="C11" s="117"/>
      <c r="D11" s="117"/>
      <c r="E11" s="17"/>
      <c r="F11" s="15"/>
      <c r="G11" s="15"/>
      <c r="H11" s="15"/>
      <c r="I11" s="16"/>
    </row>
    <row r="12" spans="1:14" ht="12.75">
      <c r="A12" s="40">
        <v>34110</v>
      </c>
      <c r="B12" s="97" t="s">
        <v>51</v>
      </c>
      <c r="C12" s="98"/>
      <c r="D12" s="99"/>
      <c r="E12" s="17"/>
      <c r="F12" s="41">
        <v>4474</v>
      </c>
      <c r="G12" s="15"/>
      <c r="H12" s="15"/>
      <c r="I12" s="16"/>
      <c r="K12" s="36"/>
      <c r="L12" s="28"/>
      <c r="M12" s="28"/>
      <c r="N12" s="28"/>
    </row>
    <row r="13" spans="1:14" ht="12.75">
      <c r="A13" s="40"/>
      <c r="B13" s="97"/>
      <c r="C13" s="98"/>
      <c r="D13" s="99"/>
      <c r="E13" s="17"/>
      <c r="F13" s="41"/>
      <c r="G13" s="15"/>
      <c r="H13" s="15"/>
      <c r="I13" s="16"/>
      <c r="K13" s="36"/>
      <c r="L13" s="28"/>
      <c r="M13" s="28"/>
      <c r="N13" s="28"/>
    </row>
    <row r="14" spans="1:14" ht="12.75">
      <c r="A14" s="40"/>
      <c r="B14" s="38"/>
      <c r="C14" s="38"/>
      <c r="D14" s="38"/>
      <c r="E14" s="17"/>
      <c r="F14" s="41"/>
      <c r="G14" s="15"/>
      <c r="H14" s="15"/>
      <c r="I14" s="16"/>
      <c r="K14" s="36"/>
      <c r="L14" s="28"/>
      <c r="M14" s="28"/>
      <c r="N14" s="28"/>
    </row>
    <row r="15" spans="1:14" ht="12.75">
      <c r="A15" s="40"/>
      <c r="B15" s="97"/>
      <c r="C15" s="98"/>
      <c r="D15" s="99"/>
      <c r="E15" s="12"/>
      <c r="F15" s="41"/>
      <c r="G15" s="15"/>
      <c r="H15" s="15"/>
      <c r="I15" s="16"/>
      <c r="K15" s="36"/>
      <c r="L15" s="28"/>
      <c r="M15" s="28"/>
      <c r="N15" s="28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36"/>
      <c r="L16" s="28"/>
      <c r="M16" s="28"/>
      <c r="N16" s="28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36"/>
      <c r="L17" s="28"/>
      <c r="M17" s="28"/>
      <c r="N17" s="28"/>
    </row>
    <row r="18" spans="1:9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</row>
    <row r="19" spans="1:9" ht="12.75">
      <c r="A19" s="40">
        <f>A12</f>
        <v>34110</v>
      </c>
      <c r="B19" s="97" t="str">
        <f>B12</f>
        <v>COMB., LUB. Y DERIVADOS PARA CONSUMO</v>
      </c>
      <c r="C19" s="98"/>
      <c r="D19" s="99"/>
      <c r="E19" s="35"/>
      <c r="F19" s="15"/>
      <c r="G19" s="15"/>
      <c r="H19" s="15"/>
      <c r="I19" s="29"/>
    </row>
    <row r="20" spans="1:15" ht="12.75">
      <c r="A20" s="40"/>
      <c r="B20" s="38" t="s">
        <v>126</v>
      </c>
      <c r="C20" s="38"/>
      <c r="D20" s="38"/>
      <c r="E20" s="42">
        <v>1520</v>
      </c>
      <c r="F20" s="15"/>
      <c r="G20" s="41">
        <v>1870</v>
      </c>
      <c r="H20" s="41"/>
      <c r="I20" s="44"/>
      <c r="K20" s="100"/>
      <c r="L20" s="100"/>
      <c r="M20" s="100"/>
      <c r="N20" s="56"/>
      <c r="O20" s="57"/>
    </row>
    <row r="21" spans="1:15" ht="12.75">
      <c r="A21" s="40"/>
      <c r="B21" s="38" t="s">
        <v>127</v>
      </c>
      <c r="C21" s="38"/>
      <c r="D21" s="38"/>
      <c r="E21" s="42">
        <v>2011</v>
      </c>
      <c r="F21" s="15"/>
      <c r="G21" s="41">
        <v>2604</v>
      </c>
      <c r="H21" s="41"/>
      <c r="I21" s="45"/>
      <c r="N21" s="57"/>
      <c r="O21" s="57"/>
    </row>
    <row r="22" spans="1:15" ht="12.75">
      <c r="A22" s="40"/>
      <c r="B22" s="38"/>
      <c r="C22" s="38"/>
      <c r="D22" s="38"/>
      <c r="E22" s="42"/>
      <c r="F22" s="15"/>
      <c r="G22" s="41"/>
      <c r="H22" s="41"/>
      <c r="I22" s="45"/>
      <c r="N22" s="57"/>
      <c r="O22" s="57"/>
    </row>
    <row r="23" spans="1:12" ht="12.75">
      <c r="A23" s="40"/>
      <c r="B23" s="38"/>
      <c r="C23" s="38"/>
      <c r="D23" s="38"/>
      <c r="E23" s="42"/>
      <c r="F23" s="15"/>
      <c r="G23" s="41"/>
      <c r="H23" s="41"/>
      <c r="I23" s="44"/>
      <c r="L23" s="28"/>
    </row>
    <row r="24" spans="1:12" ht="12.75">
      <c r="A24" s="40"/>
      <c r="B24" s="38"/>
      <c r="C24" s="38"/>
      <c r="D24" s="39"/>
      <c r="E24" s="42"/>
      <c r="F24" s="15"/>
      <c r="G24" s="41"/>
      <c r="H24" s="41"/>
      <c r="I24" s="44"/>
      <c r="L24" s="28"/>
    </row>
    <row r="25" spans="1:12" ht="12.75">
      <c r="A25" s="40"/>
      <c r="B25" s="37"/>
      <c r="C25" s="38"/>
      <c r="D25" s="39"/>
      <c r="E25" s="42"/>
      <c r="F25" s="15"/>
      <c r="G25" s="41"/>
      <c r="H25" s="41"/>
      <c r="I25" s="44"/>
      <c r="L25" s="28"/>
    </row>
    <row r="26" spans="1:12" ht="12.75">
      <c r="A26" s="40"/>
      <c r="B26" s="38"/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J27" s="32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0"/>
      <c r="B29" s="38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13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40"/>
      <c r="B32" s="46"/>
      <c r="C32" s="47"/>
      <c r="D32" s="48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9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</row>
    <row r="35" spans="1:12" ht="12.75">
      <c r="A35" s="43">
        <v>1</v>
      </c>
      <c r="B35" s="47" t="s">
        <v>34</v>
      </c>
      <c r="C35" s="47"/>
      <c r="D35" s="48"/>
      <c r="E35" s="17"/>
      <c r="F35" s="15"/>
      <c r="G35" s="41"/>
      <c r="H35" s="15"/>
      <c r="I35" s="16"/>
      <c r="L35" s="28"/>
    </row>
    <row r="36" spans="1:9" ht="12.75">
      <c r="A36" s="43">
        <v>1</v>
      </c>
      <c r="B36" s="47" t="s">
        <v>35</v>
      </c>
      <c r="C36" s="47"/>
      <c r="D36" s="48"/>
      <c r="E36" s="17"/>
      <c r="F36" s="15"/>
      <c r="G36" s="15"/>
      <c r="H36" s="15"/>
      <c r="I36" s="16"/>
    </row>
    <row r="37" spans="1:9" ht="12.75">
      <c r="A37" s="43">
        <v>1</v>
      </c>
      <c r="B37" s="47" t="s">
        <v>36</v>
      </c>
      <c r="C37" s="51"/>
      <c r="D37" s="52"/>
      <c r="E37" s="17"/>
      <c r="F37" s="15"/>
      <c r="G37" s="15"/>
      <c r="H37" s="15"/>
      <c r="I37" s="16"/>
    </row>
    <row r="38" spans="1:9" ht="12.75">
      <c r="A38" s="43">
        <v>2</v>
      </c>
      <c r="B38" s="47" t="s">
        <v>37</v>
      </c>
      <c r="C38" s="51"/>
      <c r="D38" s="52"/>
      <c r="E38" s="17"/>
      <c r="F38" s="15"/>
      <c r="G38" s="15"/>
      <c r="H38" s="15"/>
      <c r="I38" s="16"/>
    </row>
    <row r="39" spans="1:9" ht="12.75">
      <c r="A39" s="43">
        <v>1</v>
      </c>
      <c r="B39" s="47" t="s">
        <v>128</v>
      </c>
      <c r="C39" s="33"/>
      <c r="D39" s="34"/>
      <c r="E39" s="17"/>
      <c r="F39" s="15"/>
      <c r="G39" s="15"/>
      <c r="H39" s="15"/>
      <c r="I39" s="16"/>
    </row>
    <row r="40" spans="1:9" ht="12.75">
      <c r="A40" s="43">
        <v>1</v>
      </c>
      <c r="B40" s="47" t="s">
        <v>129</v>
      </c>
      <c r="C40" s="33"/>
      <c r="D40" s="34"/>
      <c r="E40" s="17"/>
      <c r="F40" s="15"/>
      <c r="G40" s="15"/>
      <c r="H40" s="15"/>
      <c r="I40" s="16"/>
    </row>
    <row r="41" spans="1:9" ht="12.75">
      <c r="A41" s="49"/>
      <c r="B41" s="47"/>
      <c r="C41" s="33"/>
      <c r="D41" s="34"/>
      <c r="E41" s="17"/>
      <c r="F41" s="15"/>
      <c r="G41" s="15"/>
      <c r="H41" s="15"/>
      <c r="I41" s="16"/>
    </row>
    <row r="42" spans="1:9" ht="12.75">
      <c r="A42" s="49"/>
      <c r="B42" s="47"/>
      <c r="C42" s="33"/>
      <c r="D42" s="34"/>
      <c r="E42" s="17"/>
      <c r="F42" s="15"/>
      <c r="G42" s="15"/>
      <c r="H42" s="15"/>
      <c r="I42" s="16"/>
    </row>
    <row r="43" spans="1:9" ht="12.75">
      <c r="A43" s="49"/>
      <c r="B43" s="50"/>
      <c r="C43" s="47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33"/>
      <c r="D44" s="34"/>
      <c r="E44" s="17"/>
      <c r="F44" s="15"/>
      <c r="G44" s="15"/>
      <c r="H44" s="15"/>
      <c r="I44" s="16"/>
    </row>
    <row r="45" spans="1:9" ht="12.75">
      <c r="A45" s="13"/>
      <c r="B45" s="30"/>
      <c r="C45" s="19"/>
      <c r="D45" s="20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4474</v>
      </c>
      <c r="G51" s="26">
        <f>SUM(G11:G50)</f>
        <v>4474</v>
      </c>
      <c r="H51" s="26">
        <f>SUM(H10:H50)</f>
        <v>0</v>
      </c>
      <c r="I51" s="27">
        <f>SUM(I10:I50)</f>
        <v>0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4474</v>
      </c>
      <c r="G52" s="25">
        <f>G51+H51</f>
        <v>4474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CN. DAEN. WILSOR POZO RODRIGUEZ 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46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39">
    <mergeCell ref="A1:D1"/>
    <mergeCell ref="E1:F3"/>
    <mergeCell ref="H1:I1"/>
    <mergeCell ref="A2:D2"/>
    <mergeCell ref="G2:G3"/>
    <mergeCell ref="H2:I3"/>
    <mergeCell ref="A3:D3"/>
    <mergeCell ref="H8:H9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B15:D15"/>
    <mergeCell ref="A8:A9"/>
    <mergeCell ref="B8:D9"/>
    <mergeCell ref="E8:E9"/>
    <mergeCell ref="F8:F9"/>
    <mergeCell ref="G8:G9"/>
    <mergeCell ref="K20:M20"/>
    <mergeCell ref="H52:I52"/>
    <mergeCell ref="A53:D56"/>
    <mergeCell ref="E53:I53"/>
    <mergeCell ref="E54:I56"/>
    <mergeCell ref="I8:I9"/>
    <mergeCell ref="B10:D10"/>
    <mergeCell ref="B11:D11"/>
    <mergeCell ref="B12:D12"/>
    <mergeCell ref="B13:D13"/>
    <mergeCell ref="A57:D59"/>
    <mergeCell ref="E57:E59"/>
    <mergeCell ref="F57:I59"/>
    <mergeCell ref="A60:I60"/>
    <mergeCell ref="B18:D18"/>
    <mergeCell ref="B19:D19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60"/>
  <sheetViews>
    <sheetView view="pageBreakPreview" zoomScaleSheetLayoutView="100" zoomScalePageLayoutView="0" workbookViewId="0" topLeftCell="A25">
      <selection activeCell="C41" sqref="C41"/>
    </sheetView>
  </sheetViews>
  <sheetFormatPr defaultColWidth="11.57421875" defaultRowHeight="12.75"/>
  <cols>
    <col min="1" max="1" width="9.00390625" style="0" customWidth="1"/>
    <col min="2" max="2" width="11.57421875" style="0" customWidth="1"/>
    <col min="3" max="3" width="10.8515625" style="0" customWidth="1"/>
    <col min="4" max="4" width="13.7109375" style="0" customWidth="1"/>
    <col min="5" max="5" width="11.28125" style="0" customWidth="1"/>
    <col min="6" max="6" width="14.421875" style="0" customWidth="1"/>
    <col min="7" max="7" width="13.28125" style="0" customWidth="1"/>
    <col min="8" max="8" width="10.421875" style="0" customWidth="1"/>
    <col min="9" max="9" width="10.8515625" style="0" customWidth="1"/>
  </cols>
  <sheetData>
    <row r="1" spans="1:9" ht="18.75" customHeight="1">
      <c r="A1" s="152" t="s">
        <v>15</v>
      </c>
      <c r="B1" s="153"/>
      <c r="C1" s="153"/>
      <c r="D1" s="175"/>
      <c r="E1" s="176" t="s">
        <v>19</v>
      </c>
      <c r="F1" s="156"/>
      <c r="G1" s="2" t="s">
        <v>9</v>
      </c>
      <c r="H1" s="161"/>
      <c r="I1" s="162"/>
    </row>
    <row r="2" spans="1:9" ht="18.75" customHeight="1">
      <c r="A2" s="163" t="s">
        <v>16</v>
      </c>
      <c r="B2" s="164"/>
      <c r="C2" s="164"/>
      <c r="D2" s="165"/>
      <c r="E2" s="177"/>
      <c r="F2" s="158"/>
      <c r="G2" s="166" t="s">
        <v>10</v>
      </c>
      <c r="H2" s="168">
        <v>44834</v>
      </c>
      <c r="I2" s="169"/>
    </row>
    <row r="3" spans="1:14" ht="18.75" customHeight="1" thickBot="1">
      <c r="A3" s="163" t="s">
        <v>44</v>
      </c>
      <c r="B3" s="164"/>
      <c r="C3" s="164"/>
      <c r="D3" s="165"/>
      <c r="E3" s="177"/>
      <c r="F3" s="158"/>
      <c r="G3" s="178"/>
      <c r="H3" s="179"/>
      <c r="I3" s="180"/>
      <c r="K3" s="57"/>
      <c r="L3" s="57"/>
      <c r="M3" s="57"/>
      <c r="N3" s="57"/>
    </row>
    <row r="4" spans="1:14" s="1" customFormat="1" ht="17.25" customHeight="1">
      <c r="A4" s="132" t="s">
        <v>107</v>
      </c>
      <c r="B4" s="133"/>
      <c r="C4" s="134" t="s">
        <v>125</v>
      </c>
      <c r="D4" s="134"/>
      <c r="E4" s="134"/>
      <c r="F4" s="135" t="s">
        <v>17</v>
      </c>
      <c r="G4" s="138" t="s">
        <v>108</v>
      </c>
      <c r="H4" s="139"/>
      <c r="I4" s="140"/>
      <c r="J4"/>
      <c r="K4" s="65"/>
      <c r="L4" s="66"/>
      <c r="M4" s="65"/>
      <c r="N4" s="65"/>
    </row>
    <row r="5" spans="1:14" s="1" customFormat="1" ht="17.25" customHeight="1">
      <c r="A5" s="147" t="s">
        <v>11</v>
      </c>
      <c r="B5" s="148"/>
      <c r="C5" s="149" t="s">
        <v>88</v>
      </c>
      <c r="D5" s="149"/>
      <c r="E5" s="149"/>
      <c r="F5" s="136"/>
      <c r="G5" s="141"/>
      <c r="H5" s="142"/>
      <c r="I5" s="143"/>
      <c r="J5"/>
      <c r="K5" s="65"/>
      <c r="L5" s="66"/>
      <c r="M5" s="65"/>
      <c r="N5" s="65"/>
    </row>
    <row r="6" spans="1:14" s="1" customFormat="1" ht="17.25" customHeight="1">
      <c r="A6" s="147" t="s">
        <v>12</v>
      </c>
      <c r="B6" s="148"/>
      <c r="C6" s="149" t="s">
        <v>15</v>
      </c>
      <c r="D6" s="149"/>
      <c r="E6" s="149"/>
      <c r="F6" s="136"/>
      <c r="G6" s="141"/>
      <c r="H6" s="142"/>
      <c r="I6" s="143"/>
      <c r="J6"/>
      <c r="K6" s="65"/>
      <c r="L6" s="65"/>
      <c r="M6" s="65"/>
      <c r="N6" s="65"/>
    </row>
    <row r="7" spans="1:14" s="1" customFormat="1" ht="17.25" customHeight="1" thickBot="1">
      <c r="A7" s="3" t="s">
        <v>45</v>
      </c>
      <c r="B7" s="4"/>
      <c r="C7" s="150">
        <v>2564</v>
      </c>
      <c r="D7" s="150"/>
      <c r="E7" s="151"/>
      <c r="F7" s="137"/>
      <c r="G7" s="144"/>
      <c r="H7" s="145"/>
      <c r="I7" s="146"/>
      <c r="J7"/>
      <c r="K7" s="65"/>
      <c r="L7" s="65"/>
      <c r="M7" s="65"/>
      <c r="N7" s="65"/>
    </row>
    <row r="8" spans="1:14" ht="12.75" customHeight="1">
      <c r="A8" s="120" t="s">
        <v>3</v>
      </c>
      <c r="B8" s="122" t="s">
        <v>0</v>
      </c>
      <c r="C8" s="123"/>
      <c r="D8" s="123"/>
      <c r="E8" s="120" t="s">
        <v>4</v>
      </c>
      <c r="F8" s="126" t="s">
        <v>5</v>
      </c>
      <c r="G8" s="128" t="s">
        <v>6</v>
      </c>
      <c r="H8" s="130" t="s">
        <v>7</v>
      </c>
      <c r="I8" s="114" t="s">
        <v>8</v>
      </c>
      <c r="K8" s="57"/>
      <c r="L8" s="57"/>
      <c r="M8" s="57"/>
      <c r="N8" s="57"/>
    </row>
    <row r="9" spans="1:14" ht="13.5" thickBot="1">
      <c r="A9" s="121"/>
      <c r="B9" s="124"/>
      <c r="C9" s="125"/>
      <c r="D9" s="125"/>
      <c r="E9" s="121"/>
      <c r="F9" s="127"/>
      <c r="G9" s="129"/>
      <c r="H9" s="131"/>
      <c r="I9" s="115"/>
      <c r="K9" s="57"/>
      <c r="L9" s="182"/>
      <c r="M9" s="182"/>
      <c r="N9" s="182"/>
    </row>
    <row r="10" spans="1:14" ht="12.75">
      <c r="A10" s="31"/>
      <c r="B10" s="116"/>
      <c r="C10" s="116"/>
      <c r="D10" s="116"/>
      <c r="E10" s="14"/>
      <c r="F10" s="15"/>
      <c r="G10" s="15"/>
      <c r="H10" s="15"/>
      <c r="I10" s="16"/>
      <c r="K10" s="57"/>
      <c r="L10" s="183"/>
      <c r="M10" s="183"/>
      <c r="N10" s="183"/>
    </row>
    <row r="11" spans="1:14" ht="12.75" customHeight="1">
      <c r="A11" s="13"/>
      <c r="B11" s="117" t="s">
        <v>20</v>
      </c>
      <c r="C11" s="117"/>
      <c r="D11" s="117"/>
      <c r="E11" s="17"/>
      <c r="F11" s="15"/>
      <c r="G11" s="15"/>
      <c r="H11" s="15"/>
      <c r="I11" s="16"/>
      <c r="K11" s="57"/>
      <c r="L11" s="57"/>
      <c r="M11" s="57"/>
      <c r="N11" s="57"/>
    </row>
    <row r="12" spans="1:18" ht="12.75">
      <c r="A12" s="40">
        <v>26990</v>
      </c>
      <c r="B12" s="97" t="s">
        <v>89</v>
      </c>
      <c r="C12" s="98"/>
      <c r="D12" s="99"/>
      <c r="E12" s="17"/>
      <c r="F12" s="41">
        <v>3347.1</v>
      </c>
      <c r="G12" s="15"/>
      <c r="H12" s="15"/>
      <c r="I12" s="16"/>
      <c r="K12" s="67"/>
      <c r="L12" s="56"/>
      <c r="M12" s="68"/>
      <c r="N12" s="18"/>
      <c r="O12" s="18"/>
      <c r="P12" s="56"/>
      <c r="Q12" s="16"/>
      <c r="R12" s="15"/>
    </row>
    <row r="13" spans="1:19" ht="12.75" customHeight="1">
      <c r="A13" s="40">
        <v>31140</v>
      </c>
      <c r="B13" s="38" t="s">
        <v>90</v>
      </c>
      <c r="C13" s="38"/>
      <c r="D13" s="38"/>
      <c r="E13" s="17"/>
      <c r="F13" s="41">
        <v>8560.2</v>
      </c>
      <c r="G13" s="15"/>
      <c r="H13" s="15"/>
      <c r="I13" s="16"/>
      <c r="K13" s="67"/>
      <c r="L13" s="69"/>
      <c r="M13" s="69"/>
      <c r="N13" s="69"/>
      <c r="O13" s="70"/>
      <c r="P13" s="71"/>
      <c r="Q13" s="16">
        <v>4944.2</v>
      </c>
      <c r="R13" s="15"/>
      <c r="S13" s="72">
        <f>Q13*8%</f>
        <v>395.536</v>
      </c>
    </row>
    <row r="14" spans="1:19" ht="12.75">
      <c r="A14" s="40"/>
      <c r="B14" s="38"/>
      <c r="C14" s="38"/>
      <c r="D14" s="38"/>
      <c r="E14" s="17"/>
      <c r="F14" s="41"/>
      <c r="G14" s="15"/>
      <c r="H14" s="15"/>
      <c r="I14" s="16"/>
      <c r="K14" s="67"/>
      <c r="L14" s="73"/>
      <c r="M14" s="69"/>
      <c r="N14" s="69"/>
      <c r="O14" s="74"/>
      <c r="P14" s="71"/>
      <c r="Q14" s="16">
        <v>3616</v>
      </c>
      <c r="R14" s="15"/>
      <c r="S14" s="72">
        <f>Q14*8%</f>
        <v>289.28000000000003</v>
      </c>
    </row>
    <row r="15" spans="1:16" ht="12.75">
      <c r="A15" s="40"/>
      <c r="B15" s="97"/>
      <c r="C15" s="98"/>
      <c r="D15" s="99"/>
      <c r="E15" s="12"/>
      <c r="F15" s="41"/>
      <c r="G15" s="15"/>
      <c r="H15" s="15"/>
      <c r="I15" s="16"/>
      <c r="K15" s="67"/>
      <c r="L15" s="30"/>
      <c r="M15" s="30"/>
      <c r="N15" s="30"/>
      <c r="O15" s="57"/>
      <c r="P15" s="57"/>
    </row>
    <row r="16" spans="1:14" ht="12.75">
      <c r="A16" s="40"/>
      <c r="B16" s="38"/>
      <c r="C16" s="38"/>
      <c r="D16" s="39"/>
      <c r="E16" s="17"/>
      <c r="F16" s="41"/>
      <c r="G16" s="15"/>
      <c r="H16" s="15"/>
      <c r="I16" s="16"/>
      <c r="K16" s="67"/>
      <c r="L16" s="30"/>
      <c r="M16" s="30"/>
      <c r="N16" s="30"/>
    </row>
    <row r="17" spans="1:14" ht="12.75">
      <c r="A17" s="40"/>
      <c r="B17" s="38"/>
      <c r="C17" s="38"/>
      <c r="D17" s="39"/>
      <c r="E17" s="12"/>
      <c r="F17" s="41"/>
      <c r="G17" s="15"/>
      <c r="H17" s="15"/>
      <c r="I17" s="16"/>
      <c r="K17" s="75"/>
      <c r="L17" s="30"/>
      <c r="M17" s="30"/>
      <c r="N17" s="30"/>
    </row>
    <row r="18" spans="1:14" ht="12.75">
      <c r="A18" s="13"/>
      <c r="B18" s="118" t="s">
        <v>22</v>
      </c>
      <c r="C18" s="117"/>
      <c r="D18" s="119"/>
      <c r="E18" s="35"/>
      <c r="F18" s="15"/>
      <c r="G18" s="15"/>
      <c r="H18" s="15"/>
      <c r="I18" s="29"/>
      <c r="K18" s="75"/>
      <c r="L18" s="57"/>
      <c r="M18" s="57"/>
      <c r="N18" s="57"/>
    </row>
    <row r="19" spans="1:14" ht="12.75">
      <c r="A19" s="40">
        <f>A12</f>
        <v>26990</v>
      </c>
      <c r="B19" s="97" t="str">
        <f>B12</f>
        <v>OTROS</v>
      </c>
      <c r="C19" s="98"/>
      <c r="D19" s="99"/>
      <c r="E19" s="35"/>
      <c r="F19" s="15"/>
      <c r="G19" s="15"/>
      <c r="H19" s="15"/>
      <c r="I19" s="29"/>
      <c r="K19" s="57"/>
      <c r="L19" s="57"/>
      <c r="M19" s="57"/>
      <c r="N19" s="57"/>
    </row>
    <row r="20" spans="1:15" ht="12.75">
      <c r="A20" s="40"/>
      <c r="B20" s="97" t="s">
        <v>130</v>
      </c>
      <c r="C20" s="98"/>
      <c r="D20" s="99"/>
      <c r="E20" s="42"/>
      <c r="F20" s="15"/>
      <c r="G20" s="41">
        <v>3347.1</v>
      </c>
      <c r="H20" s="41"/>
      <c r="I20" s="44"/>
      <c r="K20" s="100"/>
      <c r="L20" s="100"/>
      <c r="M20" s="100"/>
      <c r="N20" s="56"/>
      <c r="O20" s="57"/>
    </row>
    <row r="21" spans="1:15" ht="12.75">
      <c r="A21" s="40">
        <v>31140</v>
      </c>
      <c r="B21" s="38" t="str">
        <f>B13</f>
        <v>ALIMENT. HOSP, PENIT, AER. Y O. ESPECIFICAS</v>
      </c>
      <c r="C21" s="38"/>
      <c r="D21" s="38"/>
      <c r="E21" s="42"/>
      <c r="F21" s="15"/>
      <c r="G21" s="41"/>
      <c r="H21" s="41"/>
      <c r="I21" s="45"/>
      <c r="N21" s="57"/>
      <c r="O21" s="57"/>
    </row>
    <row r="22" spans="1:15" ht="12.75">
      <c r="A22" s="40"/>
      <c r="B22" s="97" t="s">
        <v>91</v>
      </c>
      <c r="C22" s="98"/>
      <c r="D22" s="99"/>
      <c r="E22" s="42">
        <v>7</v>
      </c>
      <c r="F22" s="15"/>
      <c r="G22" s="41">
        <v>3240</v>
      </c>
      <c r="H22" s="41"/>
      <c r="I22" s="76"/>
      <c r="N22" s="57"/>
      <c r="O22" s="57"/>
    </row>
    <row r="23" spans="1:12" ht="12.75">
      <c r="A23" s="40"/>
      <c r="B23" s="97" t="s">
        <v>33</v>
      </c>
      <c r="C23" s="98"/>
      <c r="D23" s="99"/>
      <c r="E23" s="42">
        <v>1222222</v>
      </c>
      <c r="F23" s="15"/>
      <c r="G23" s="41"/>
      <c r="H23" s="41"/>
      <c r="I23" s="184">
        <f>G22*8%</f>
        <v>259.2</v>
      </c>
      <c r="L23" s="28"/>
    </row>
    <row r="24" spans="1:12" ht="12.75">
      <c r="A24" s="40"/>
      <c r="B24" s="97" t="s">
        <v>92</v>
      </c>
      <c r="C24" s="98"/>
      <c r="D24" s="99"/>
      <c r="E24" s="42">
        <v>15245</v>
      </c>
      <c r="F24" s="15"/>
      <c r="G24" s="41">
        <v>5320.2</v>
      </c>
      <c r="H24" s="41"/>
      <c r="I24" s="44"/>
      <c r="L24" s="28"/>
    </row>
    <row r="25" spans="1:13" ht="12.75">
      <c r="A25" s="40"/>
      <c r="B25" s="37"/>
      <c r="C25" s="38"/>
      <c r="D25" s="39"/>
      <c r="E25" s="42"/>
      <c r="F25" s="15"/>
      <c r="G25" s="41"/>
      <c r="H25" s="41"/>
      <c r="I25" s="44"/>
      <c r="L25" s="28"/>
      <c r="M25" s="32"/>
    </row>
    <row r="26" spans="1:12" ht="12.75">
      <c r="A26" s="40"/>
      <c r="B26" s="38"/>
      <c r="C26" s="38"/>
      <c r="D26" s="39"/>
      <c r="E26" s="42"/>
      <c r="F26" s="15"/>
      <c r="G26" s="41"/>
      <c r="H26" s="41"/>
      <c r="I26" s="44"/>
      <c r="L26" s="28"/>
    </row>
    <row r="27" spans="1:12" ht="12.75">
      <c r="A27" s="40"/>
      <c r="B27" s="38"/>
      <c r="C27" s="38"/>
      <c r="D27" s="39"/>
      <c r="E27" s="42"/>
      <c r="F27" s="15"/>
      <c r="G27" s="41"/>
      <c r="H27" s="41"/>
      <c r="I27" s="44"/>
      <c r="L27" s="28"/>
    </row>
    <row r="28" spans="1:9" ht="12.75">
      <c r="A28" s="40"/>
      <c r="B28" s="38"/>
      <c r="C28" s="38"/>
      <c r="D28" s="39"/>
      <c r="E28" s="42"/>
      <c r="F28" s="15"/>
      <c r="G28" s="41"/>
      <c r="H28" s="41"/>
      <c r="I28" s="44"/>
    </row>
    <row r="29" spans="1:9" ht="12.75">
      <c r="A29" s="49"/>
      <c r="B29" s="53"/>
      <c r="C29" s="38"/>
      <c r="D29" s="39"/>
      <c r="E29" s="42"/>
      <c r="F29" s="15"/>
      <c r="G29" s="41"/>
      <c r="H29" s="41"/>
      <c r="I29" s="44"/>
    </row>
    <row r="30" spans="1:11" ht="12.75">
      <c r="A30" s="40"/>
      <c r="B30" s="38"/>
      <c r="C30" s="38"/>
      <c r="D30" s="39"/>
      <c r="E30" s="42"/>
      <c r="F30" s="15"/>
      <c r="G30" s="41"/>
      <c r="H30" s="41"/>
      <c r="I30" s="44"/>
      <c r="K30" s="32"/>
    </row>
    <row r="31" spans="1:9" ht="12.75">
      <c r="A31" s="13"/>
      <c r="B31" s="38"/>
      <c r="C31" s="38"/>
      <c r="D31" s="39"/>
      <c r="E31" s="43"/>
      <c r="F31" s="15"/>
      <c r="G31" s="41"/>
      <c r="H31" s="41"/>
      <c r="I31" s="44"/>
    </row>
    <row r="32" spans="1:9" ht="12.75">
      <c r="A32" s="40"/>
      <c r="B32" s="46"/>
      <c r="C32" s="47"/>
      <c r="D32" s="48"/>
      <c r="E32" s="17"/>
      <c r="F32" s="15"/>
      <c r="G32" s="41"/>
      <c r="H32" s="41"/>
      <c r="I32" s="44"/>
    </row>
    <row r="33" spans="1:9" ht="12.75">
      <c r="A33" s="49"/>
      <c r="B33" s="50"/>
      <c r="C33" s="47"/>
      <c r="D33" s="48"/>
      <c r="E33" s="17"/>
      <c r="F33" s="15"/>
      <c r="G33" s="41"/>
      <c r="H33" s="15"/>
      <c r="I33" s="16"/>
    </row>
    <row r="34" spans="1:16" ht="12.75">
      <c r="A34" s="40"/>
      <c r="B34" s="46" t="s">
        <v>21</v>
      </c>
      <c r="C34" s="47"/>
      <c r="D34" s="48"/>
      <c r="E34" s="17"/>
      <c r="F34" s="15"/>
      <c r="G34" s="41"/>
      <c r="H34" s="15"/>
      <c r="I34" s="16"/>
      <c r="K34" s="57"/>
      <c r="L34" s="73"/>
      <c r="M34" s="19"/>
      <c r="N34" s="19"/>
      <c r="O34" s="57"/>
      <c r="P34" s="57"/>
    </row>
    <row r="35" spans="1:16" ht="12.75">
      <c r="A35" s="43">
        <v>1</v>
      </c>
      <c r="B35" s="50" t="s">
        <v>34</v>
      </c>
      <c r="C35" s="47"/>
      <c r="D35" s="48"/>
      <c r="E35" s="17"/>
      <c r="F35" s="15"/>
      <c r="G35" s="41"/>
      <c r="H35" s="15"/>
      <c r="I35" s="16"/>
      <c r="K35" s="57"/>
      <c r="L35" s="73"/>
      <c r="M35" s="19"/>
      <c r="N35" s="19"/>
      <c r="O35" s="57"/>
      <c r="P35" s="57"/>
    </row>
    <row r="36" spans="1:16" ht="12.75">
      <c r="A36" s="43">
        <v>1</v>
      </c>
      <c r="B36" s="50" t="s">
        <v>35</v>
      </c>
      <c r="C36" s="47"/>
      <c r="D36" s="48"/>
      <c r="E36" s="17"/>
      <c r="F36" s="15"/>
      <c r="G36" s="15"/>
      <c r="H36" s="15"/>
      <c r="I36" s="16"/>
      <c r="K36" s="57"/>
      <c r="L36" s="30"/>
      <c r="M36" s="19"/>
      <c r="N36" s="19"/>
      <c r="O36" s="57"/>
      <c r="P36" s="57"/>
    </row>
    <row r="37" spans="1:16" ht="12.75">
      <c r="A37" s="43">
        <v>1</v>
      </c>
      <c r="B37" s="50" t="s">
        <v>36</v>
      </c>
      <c r="C37" s="51"/>
      <c r="D37" s="52"/>
      <c r="E37" s="17"/>
      <c r="F37" s="15"/>
      <c r="G37" s="15"/>
      <c r="H37" s="15"/>
      <c r="I37" s="16"/>
      <c r="K37" s="57"/>
      <c r="L37" s="73"/>
      <c r="M37" s="19"/>
      <c r="N37" s="19"/>
      <c r="O37" s="57"/>
      <c r="P37" s="57"/>
    </row>
    <row r="38" spans="1:16" ht="12.75">
      <c r="A38" s="43">
        <v>1</v>
      </c>
      <c r="B38" s="50" t="s">
        <v>93</v>
      </c>
      <c r="C38" s="51"/>
      <c r="D38" s="52"/>
      <c r="E38" s="17"/>
      <c r="F38" s="15"/>
      <c r="G38" s="15"/>
      <c r="H38" s="15"/>
      <c r="I38" s="16"/>
      <c r="K38" s="57"/>
      <c r="L38" s="73"/>
      <c r="M38" s="19"/>
      <c r="N38" s="19"/>
      <c r="O38" s="57"/>
      <c r="P38" s="57"/>
    </row>
    <row r="39" spans="1:16" ht="12.75">
      <c r="A39" s="43">
        <v>1</v>
      </c>
      <c r="B39" s="53" t="s">
        <v>94</v>
      </c>
      <c r="C39" s="51"/>
      <c r="D39" s="52"/>
      <c r="E39" s="17"/>
      <c r="F39" s="15"/>
      <c r="G39" s="15"/>
      <c r="H39" s="15"/>
      <c r="I39" s="16"/>
      <c r="K39" s="57"/>
      <c r="L39" s="57"/>
      <c r="M39" s="57"/>
      <c r="N39" s="57"/>
      <c r="O39" s="57"/>
      <c r="P39" s="57"/>
    </row>
    <row r="40" spans="1:16" ht="12.75">
      <c r="A40" s="43">
        <v>1</v>
      </c>
      <c r="B40" s="53" t="s">
        <v>38</v>
      </c>
      <c r="C40" s="47"/>
      <c r="D40" s="48"/>
      <c r="E40" s="17"/>
      <c r="F40" s="15"/>
      <c r="G40" s="15"/>
      <c r="H40" s="15"/>
      <c r="I40" s="16"/>
      <c r="K40" s="57"/>
      <c r="L40" s="57"/>
      <c r="M40" s="57"/>
      <c r="N40" s="57"/>
      <c r="O40" s="57"/>
      <c r="P40" s="57"/>
    </row>
    <row r="41" spans="1:9" ht="12.75">
      <c r="A41" s="43">
        <v>1</v>
      </c>
      <c r="B41" s="53" t="s">
        <v>40</v>
      </c>
      <c r="C41" s="47"/>
      <c r="D41" s="48"/>
      <c r="E41" s="17"/>
      <c r="F41" s="15"/>
      <c r="G41" s="15"/>
      <c r="H41" s="15"/>
      <c r="I41" s="16"/>
    </row>
    <row r="42" spans="1:9" ht="12.75">
      <c r="A42" s="49"/>
      <c r="B42" s="53"/>
      <c r="C42" s="47"/>
      <c r="D42" s="48"/>
      <c r="E42" s="17"/>
      <c r="F42" s="15"/>
      <c r="G42" s="15"/>
      <c r="H42" s="15"/>
      <c r="I42" s="16"/>
    </row>
    <row r="43" spans="1:9" ht="12.75">
      <c r="A43" s="49"/>
      <c r="B43" s="54"/>
      <c r="C43" s="55"/>
      <c r="D43" s="48"/>
      <c r="E43" s="17"/>
      <c r="F43" s="15"/>
      <c r="G43" s="15"/>
      <c r="H43" s="15"/>
      <c r="I43" s="16"/>
    </row>
    <row r="44" spans="1:9" ht="12.75">
      <c r="A44" s="49"/>
      <c r="B44" s="50"/>
      <c r="C44" s="47"/>
      <c r="D44" s="48"/>
      <c r="E44" s="17"/>
      <c r="F44" s="15"/>
      <c r="G44" s="15"/>
      <c r="H44" s="15"/>
      <c r="I44" s="16"/>
    </row>
    <row r="45" spans="1:9" ht="12.75">
      <c r="A45" s="49"/>
      <c r="B45" s="50"/>
      <c r="C45" s="33"/>
      <c r="D45" s="34"/>
      <c r="E45" s="17"/>
      <c r="F45" s="15"/>
      <c r="G45" s="15"/>
      <c r="H45" s="15"/>
      <c r="I45" s="16"/>
    </row>
    <row r="46" spans="1:9" ht="12.75">
      <c r="A46" s="13"/>
      <c r="B46" s="30"/>
      <c r="C46" s="18"/>
      <c r="D46" s="18"/>
      <c r="E46" s="17"/>
      <c r="F46" s="15"/>
      <c r="G46" s="15"/>
      <c r="H46" s="15"/>
      <c r="I46" s="16"/>
    </row>
    <row r="47" spans="1:9" ht="12.75">
      <c r="A47" s="13"/>
      <c r="B47" s="30"/>
      <c r="C47" s="19"/>
      <c r="D47" s="20"/>
      <c r="E47" s="17"/>
      <c r="F47" s="15"/>
      <c r="G47" s="15"/>
      <c r="H47" s="15"/>
      <c r="I47" s="16"/>
    </row>
    <row r="48" spans="1:9" ht="12.75">
      <c r="A48" s="13"/>
      <c r="B48" s="30"/>
      <c r="C48" s="18"/>
      <c r="D48" s="18"/>
      <c r="E48" s="17"/>
      <c r="F48" s="15"/>
      <c r="G48" s="15"/>
      <c r="H48" s="15"/>
      <c r="I48" s="16"/>
    </row>
    <row r="49" spans="1:9" ht="12.75">
      <c r="A49" s="13"/>
      <c r="B49" s="18"/>
      <c r="C49" s="18"/>
      <c r="D49" s="18"/>
      <c r="E49" s="17"/>
      <c r="F49" s="15"/>
      <c r="G49" s="15"/>
      <c r="H49" s="15"/>
      <c r="I49" s="16"/>
    </row>
    <row r="50" spans="1:9" ht="13.5" thickBot="1">
      <c r="A50" s="21"/>
      <c r="B50" s="22"/>
      <c r="C50" s="22"/>
      <c r="D50" s="23"/>
      <c r="E50" s="24"/>
      <c r="F50" s="25"/>
      <c r="G50" s="25"/>
      <c r="H50" s="25"/>
      <c r="I50" s="16"/>
    </row>
    <row r="51" spans="1:9" ht="13.5" thickBot="1">
      <c r="A51" s="5"/>
      <c r="B51" s="6"/>
      <c r="C51" s="6"/>
      <c r="D51" s="11" t="s">
        <v>13</v>
      </c>
      <c r="E51" s="7"/>
      <c r="F51" s="26">
        <f>SUM(F11:F50)</f>
        <v>11907.300000000001</v>
      </c>
      <c r="G51" s="26">
        <f>SUM(G11:G50)</f>
        <v>11907.3</v>
      </c>
      <c r="H51" s="26">
        <f>SUM(H10:H50)</f>
        <v>0</v>
      </c>
      <c r="I51" s="27">
        <f>SUM(I10:I50)</f>
        <v>259.2</v>
      </c>
    </row>
    <row r="52" spans="1:9" ht="13.5" thickBot="1">
      <c r="A52" s="8"/>
      <c r="B52" s="9"/>
      <c r="C52" s="9"/>
      <c r="D52" s="9" t="s">
        <v>14</v>
      </c>
      <c r="E52" s="10"/>
      <c r="F52" s="25">
        <f>SUM(F51)</f>
        <v>11907.300000000001</v>
      </c>
      <c r="G52" s="25">
        <f>G51+H51</f>
        <v>11907.3</v>
      </c>
      <c r="H52" s="101"/>
      <c r="I52" s="102"/>
    </row>
    <row r="53" spans="1:9" ht="12.75">
      <c r="A53" s="103"/>
      <c r="B53" s="104"/>
      <c r="C53" s="104"/>
      <c r="D53" s="104"/>
      <c r="E53" s="107" t="s">
        <v>1</v>
      </c>
      <c r="F53" s="108"/>
      <c r="G53" s="108"/>
      <c r="H53" s="108"/>
      <c r="I53" s="109"/>
    </row>
    <row r="54" spans="1:9" ht="12.75">
      <c r="A54" s="103"/>
      <c r="B54" s="104"/>
      <c r="C54" s="104"/>
      <c r="D54" s="104"/>
      <c r="E54" s="110" t="str">
        <f>C4</f>
        <v>CC. DEMN.RICHARD DANIEL URIA QUIROZ</v>
      </c>
      <c r="F54" s="86"/>
      <c r="G54" s="86"/>
      <c r="H54" s="86"/>
      <c r="I54" s="111"/>
    </row>
    <row r="55" spans="1:9" ht="12.75">
      <c r="A55" s="103"/>
      <c r="B55" s="104"/>
      <c r="C55" s="104"/>
      <c r="D55" s="104"/>
      <c r="E55" s="110"/>
      <c r="F55" s="86"/>
      <c r="G55" s="86"/>
      <c r="H55" s="86"/>
      <c r="I55" s="111"/>
    </row>
    <row r="56" spans="1:9" ht="13.5" thickBot="1">
      <c r="A56" s="105"/>
      <c r="B56" s="106"/>
      <c r="C56" s="106"/>
      <c r="D56" s="106"/>
      <c r="E56" s="112"/>
      <c r="F56" s="87"/>
      <c r="G56" s="87"/>
      <c r="H56" s="87"/>
      <c r="I56" s="113"/>
    </row>
    <row r="57" spans="1:9" ht="12.75">
      <c r="A57" s="77" t="s">
        <v>23</v>
      </c>
      <c r="B57" s="78"/>
      <c r="C57" s="78"/>
      <c r="D57" s="79"/>
      <c r="E57" s="86" t="s">
        <v>18</v>
      </c>
      <c r="F57" s="88" t="s">
        <v>95</v>
      </c>
      <c r="G57" s="88"/>
      <c r="H57" s="88"/>
      <c r="I57" s="89"/>
    </row>
    <row r="58" spans="1:12" ht="12.75">
      <c r="A58" s="80"/>
      <c r="B58" s="81"/>
      <c r="C58" s="81"/>
      <c r="D58" s="82"/>
      <c r="E58" s="86"/>
      <c r="F58" s="90"/>
      <c r="G58" s="90"/>
      <c r="H58" s="90"/>
      <c r="I58" s="91"/>
      <c r="L58">
        <v>0</v>
      </c>
    </row>
    <row r="59" spans="1:9" ht="13.5" thickBot="1">
      <c r="A59" s="83"/>
      <c r="B59" s="84"/>
      <c r="C59" s="84"/>
      <c r="D59" s="85"/>
      <c r="E59" s="87"/>
      <c r="F59" s="92"/>
      <c r="G59" s="92"/>
      <c r="H59" s="92"/>
      <c r="I59" s="93"/>
    </row>
    <row r="60" spans="1:9" ht="31.5" customHeight="1" thickBot="1">
      <c r="A60" s="94" t="s">
        <v>2</v>
      </c>
      <c r="B60" s="95"/>
      <c r="C60" s="95"/>
      <c r="D60" s="95"/>
      <c r="E60" s="95"/>
      <c r="F60" s="95"/>
      <c r="G60" s="95"/>
      <c r="H60" s="95"/>
      <c r="I60" s="96"/>
    </row>
    <row r="61" ht="15" customHeight="1"/>
    <row r="62" ht="15" customHeight="1"/>
    <row r="69" ht="16.5" customHeight="1"/>
  </sheetData>
  <sheetProtection/>
  <mergeCells count="44">
    <mergeCell ref="A1:D1"/>
    <mergeCell ref="E1:F3"/>
    <mergeCell ref="H1:I1"/>
    <mergeCell ref="A2:D2"/>
    <mergeCell ref="G2:G3"/>
    <mergeCell ref="H2:I3"/>
    <mergeCell ref="A3:D3"/>
    <mergeCell ref="A4:B4"/>
    <mergeCell ref="C4:E4"/>
    <mergeCell ref="F4:F7"/>
    <mergeCell ref="G4:I7"/>
    <mergeCell ref="A5:B5"/>
    <mergeCell ref="C5:E5"/>
    <mergeCell ref="A6:B6"/>
    <mergeCell ref="C6:E6"/>
    <mergeCell ref="C7:E7"/>
    <mergeCell ref="A8:A9"/>
    <mergeCell ref="B8:D9"/>
    <mergeCell ref="E8:E9"/>
    <mergeCell ref="F8:F9"/>
    <mergeCell ref="G8:G9"/>
    <mergeCell ref="H8:H9"/>
    <mergeCell ref="I8:I9"/>
    <mergeCell ref="L9:N9"/>
    <mergeCell ref="B10:D10"/>
    <mergeCell ref="L10:N10"/>
    <mergeCell ref="B11:D11"/>
    <mergeCell ref="B12:D12"/>
    <mergeCell ref="B15:D15"/>
    <mergeCell ref="B18:D18"/>
    <mergeCell ref="B19:D19"/>
    <mergeCell ref="B20:D20"/>
    <mergeCell ref="K20:M20"/>
    <mergeCell ref="B22:D22"/>
    <mergeCell ref="A57:D59"/>
    <mergeCell ref="E57:E59"/>
    <mergeCell ref="F57:I59"/>
    <mergeCell ref="A60:I60"/>
    <mergeCell ref="B23:D23"/>
    <mergeCell ref="B24:D24"/>
    <mergeCell ref="H52:I52"/>
    <mergeCell ref="A53:D56"/>
    <mergeCell ref="E53:I53"/>
    <mergeCell ref="E54:I56"/>
  </mergeCells>
  <printOptions/>
  <pageMargins left="0.7874015748031497" right="0" top="0.35433070866141736" bottom="0.1968503937007874" header="0.11811023622047245" footer="0.11811023622047245"/>
  <pageSetup firstPageNumber="1" useFirstPageNumber="1" fitToHeight="0" horizontalDpi="360" verticalDpi="36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Chirveches</dc:creator>
  <cp:keywords/>
  <dc:description/>
  <cp:lastModifiedBy>DGAFCJEFECC</cp:lastModifiedBy>
  <cp:lastPrinted>2022-03-24T20:22:49Z</cp:lastPrinted>
  <dcterms:created xsi:type="dcterms:W3CDTF">2005-02-01T18:57:57Z</dcterms:created>
  <dcterms:modified xsi:type="dcterms:W3CDTF">2024-02-06T21:35:16Z</dcterms:modified>
  <cp:category/>
  <cp:version/>
  <cp:contentType/>
  <cp:contentStatus/>
  <cp:revision>10</cp:revision>
</cp:coreProperties>
</file>